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\\192.168.3.100\Obmen\Сессии Совета Депутатов\2025 г\Сессия 47-я Очередная от 23.04.2025г\1. РСД №259 от 23.04.2025г. Отчет об исполнении бюдж за 2024г\"/>
    </mc:Choice>
  </mc:AlternateContent>
  <xr:revisionPtr revIDLastSave="0" documentId="13_ncr:1_{D2031868-A9DD-43FB-B88B-206838C105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0">Доходы!$A$1:$E$56</definedName>
    <definedName name="_xlnm.Print_Area" localSheetId="2">Источники!$A$1:$E$30</definedName>
    <definedName name="_xlnm.Print_Area" localSheetId="1">Расходы!$A$1:$E$272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3" l="1"/>
  <c r="C147" i="3"/>
  <c r="D82" i="3"/>
  <c r="C82" i="3"/>
  <c r="C264" i="3"/>
  <c r="D264" i="3"/>
  <c r="D247" i="3"/>
  <c r="C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D214" i="3"/>
  <c r="C214" i="3"/>
  <c r="E221" i="3"/>
  <c r="E220" i="3"/>
  <c r="E219" i="3"/>
  <c r="E218" i="3"/>
  <c r="E217" i="3"/>
  <c r="E216" i="3"/>
  <c r="E215" i="3"/>
  <c r="D232" i="3"/>
  <c r="D231" i="3" s="1"/>
  <c r="C232" i="3"/>
  <c r="C231" i="3" s="1"/>
  <c r="E233" i="3"/>
  <c r="E234" i="3"/>
  <c r="E235" i="3"/>
  <c r="E236" i="3"/>
  <c r="E237" i="3"/>
  <c r="E238" i="3"/>
  <c r="E239" i="3"/>
  <c r="E240" i="3"/>
  <c r="E179" i="3"/>
  <c r="E180" i="3"/>
  <c r="E181" i="3"/>
  <c r="E182" i="3"/>
  <c r="E169" i="3"/>
  <c r="E170" i="3"/>
  <c r="E171" i="3"/>
  <c r="E172" i="3"/>
  <c r="E173" i="3"/>
  <c r="E174" i="3"/>
  <c r="D112" i="3"/>
  <c r="C112" i="3"/>
  <c r="E139" i="3"/>
  <c r="E140" i="3"/>
  <c r="E141" i="3"/>
  <c r="E142" i="3"/>
  <c r="E143" i="3"/>
  <c r="E144" i="3"/>
  <c r="E145" i="3"/>
  <c r="E146" i="3"/>
  <c r="E117" i="3"/>
  <c r="E118" i="3"/>
  <c r="E119" i="3"/>
  <c r="E120" i="3"/>
  <c r="E121" i="3"/>
  <c r="E122" i="3"/>
  <c r="E123" i="3"/>
  <c r="E124" i="3"/>
  <c r="E92" i="3"/>
  <c r="E93" i="3"/>
  <c r="E94" i="3"/>
  <c r="E95" i="3"/>
  <c r="E96" i="3"/>
  <c r="E97" i="3"/>
  <c r="E83" i="3"/>
  <c r="E84" i="3"/>
  <c r="E85" i="3"/>
  <c r="E86" i="3"/>
  <c r="E87" i="3"/>
  <c r="E88" i="3"/>
  <c r="E89" i="3"/>
  <c r="E90" i="3"/>
  <c r="D19" i="3"/>
  <c r="C19" i="3"/>
  <c r="E42" i="3"/>
  <c r="E43" i="3"/>
  <c r="E44" i="3"/>
  <c r="E45" i="3"/>
  <c r="E46" i="3"/>
  <c r="E47" i="3"/>
  <c r="E48" i="3"/>
  <c r="E56" i="2"/>
  <c r="E41" i="2"/>
  <c r="E42" i="2"/>
  <c r="E21" i="2"/>
  <c r="E210" i="3"/>
  <c r="E211" i="3"/>
  <c r="E212" i="3"/>
  <c r="E213" i="3"/>
  <c r="E137" i="3"/>
  <c r="E138" i="3"/>
  <c r="E52" i="3"/>
  <c r="E160" i="3"/>
  <c r="E161" i="3"/>
  <c r="E162" i="3"/>
  <c r="E163" i="3"/>
  <c r="E109" i="3"/>
  <c r="E110" i="3"/>
  <c r="E111" i="3"/>
  <c r="E35" i="3"/>
  <c r="E36" i="3"/>
  <c r="E37" i="3"/>
  <c r="E38" i="3"/>
  <c r="C13" i="3"/>
  <c r="E44" i="2"/>
  <c r="E40" i="2"/>
  <c r="E33" i="2"/>
  <c r="E27" i="2"/>
  <c r="E19" i="2"/>
  <c r="D222" i="3"/>
  <c r="C222" i="3"/>
  <c r="D242" i="3"/>
  <c r="C242" i="3"/>
  <c r="C104" i="3"/>
  <c r="D104" i="3"/>
  <c r="D98" i="3"/>
  <c r="C98" i="3"/>
  <c r="D72" i="3"/>
  <c r="D67" i="3" s="1"/>
  <c r="C72" i="3"/>
  <c r="C67" i="3" s="1"/>
  <c r="E54" i="3"/>
  <c r="D53" i="3"/>
  <c r="C53" i="3"/>
  <c r="D13" i="3"/>
  <c r="E10" i="3"/>
  <c r="E15" i="3"/>
  <c r="D241" i="3" l="1"/>
  <c r="E214" i="3"/>
  <c r="C241" i="3"/>
  <c r="E247" i="3"/>
  <c r="E231" i="3"/>
  <c r="E232" i="3"/>
  <c r="C12" i="3"/>
  <c r="D12" i="3"/>
  <c r="E53" i="3"/>
  <c r="E19" i="3"/>
  <c r="E98" i="3"/>
  <c r="E242" i="3"/>
  <c r="E72" i="3"/>
  <c r="E13" i="3"/>
  <c r="D103" i="3"/>
  <c r="E222" i="3"/>
  <c r="E264" i="3"/>
  <c r="C103" i="3"/>
  <c r="E104" i="3"/>
  <c r="C81" i="3"/>
  <c r="E67" i="3"/>
  <c r="E82" i="3"/>
  <c r="E147" i="3"/>
  <c r="E112" i="3"/>
  <c r="D81" i="3"/>
  <c r="E136" i="3"/>
  <c r="E135" i="3"/>
  <c r="E132" i="3"/>
  <c r="E12" i="3" l="1"/>
  <c r="E241" i="3"/>
  <c r="E81" i="3"/>
  <c r="E103" i="3"/>
  <c r="E148" i="3"/>
  <c r="E149" i="3"/>
  <c r="E150" i="3"/>
  <c r="E151" i="3"/>
  <c r="E183" i="3"/>
  <c r="E184" i="3"/>
  <c r="E185" i="3"/>
  <c r="E186" i="3"/>
  <c r="E187" i="3"/>
  <c r="E188" i="3"/>
  <c r="E189" i="3"/>
  <c r="E194" i="3"/>
  <c r="E195" i="3"/>
  <c r="E196" i="3"/>
  <c r="E197" i="3"/>
  <c r="E198" i="3"/>
  <c r="E199" i="3"/>
  <c r="E200" i="3"/>
  <c r="E201" i="3"/>
  <c r="E206" i="3"/>
  <c r="E207" i="3"/>
  <c r="E208" i="3"/>
  <c r="E209" i="3"/>
  <c r="E12" i="2" l="1"/>
  <c r="E13" i="2"/>
  <c r="E14" i="2"/>
  <c r="E15" i="2"/>
  <c r="E16" i="2"/>
  <c r="E17" i="2"/>
  <c r="E22" i="2"/>
  <c r="E23" i="2"/>
  <c r="E24" i="2"/>
  <c r="E25" i="2"/>
  <c r="E26" i="2"/>
  <c r="E28" i="2"/>
  <c r="E29" i="2"/>
  <c r="E30" i="2"/>
  <c r="E31" i="2"/>
  <c r="E32" i="2"/>
  <c r="E34" i="2"/>
  <c r="E35" i="2"/>
  <c r="E36" i="2"/>
  <c r="E37" i="2"/>
  <c r="E39" i="2"/>
  <c r="E43" i="2"/>
  <c r="E45" i="2"/>
  <c r="E46" i="2"/>
  <c r="E47" i="2"/>
  <c r="E48" i="2"/>
  <c r="E49" i="2"/>
  <c r="E50" i="2"/>
  <c r="E51" i="2"/>
  <c r="E52" i="2"/>
  <c r="E53" i="2"/>
  <c r="E54" i="2"/>
  <c r="E55" i="2"/>
  <c r="E30" i="3"/>
  <c r="E31" i="3"/>
  <c r="E32" i="3"/>
  <c r="E33" i="3"/>
  <c r="E34" i="3"/>
  <c r="E49" i="3"/>
  <c r="E51" i="3"/>
  <c r="E50" i="3"/>
  <c r="E55" i="3"/>
  <c r="E56" i="3"/>
  <c r="E57" i="3"/>
  <c r="E58" i="3"/>
  <c r="E73" i="3"/>
  <c r="E74" i="3"/>
  <c r="E75" i="3"/>
  <c r="E76" i="3"/>
  <c r="E116" i="3"/>
  <c r="E115" i="3"/>
  <c r="E114" i="3"/>
  <c r="E113" i="3"/>
  <c r="E126" i="3"/>
  <c r="E127" i="3"/>
  <c r="E130" i="3"/>
  <c r="E131" i="3"/>
  <c r="E152" i="3"/>
  <c r="E153" i="3"/>
  <c r="E154" i="3"/>
  <c r="E155" i="3"/>
  <c r="E156" i="3"/>
  <c r="E157" i="3"/>
  <c r="E158" i="3"/>
  <c r="E159" i="3"/>
  <c r="E190" i="3"/>
  <c r="E191" i="3"/>
  <c r="E192" i="3"/>
  <c r="E193" i="3"/>
  <c r="E10" i="2"/>
  <c r="E271" i="3"/>
  <c r="E270" i="3"/>
  <c r="E269" i="3"/>
  <c r="E268" i="3"/>
  <c r="E267" i="3"/>
  <c r="E266" i="3"/>
  <c r="E265" i="3"/>
  <c r="E30" i="4"/>
  <c r="E29" i="4"/>
  <c r="E28" i="4"/>
  <c r="E27" i="4"/>
  <c r="E26" i="4"/>
  <c r="E25" i="4"/>
  <c r="E24" i="4"/>
  <c r="E23" i="4"/>
  <c r="E22" i="4"/>
  <c r="E21" i="4"/>
  <c r="E230" i="3"/>
  <c r="E229" i="3"/>
  <c r="E228" i="3"/>
  <c r="E227" i="3"/>
  <c r="E226" i="3"/>
  <c r="E225" i="3"/>
  <c r="E224" i="3"/>
  <c r="E223" i="3"/>
  <c r="E246" i="3"/>
  <c r="E245" i="3"/>
  <c r="E244" i="3"/>
  <c r="E243" i="3"/>
  <c r="E205" i="3"/>
  <c r="E204" i="3"/>
  <c r="E203" i="3"/>
  <c r="E202" i="3"/>
  <c r="E178" i="3"/>
  <c r="E177" i="3"/>
  <c r="E176" i="3"/>
  <c r="E175" i="3"/>
  <c r="E168" i="3"/>
  <c r="E167" i="3"/>
  <c r="E166" i="3"/>
  <c r="E165" i="3"/>
  <c r="E164" i="3"/>
  <c r="E129" i="3"/>
  <c r="E128" i="3"/>
  <c r="E125" i="3"/>
  <c r="E108" i="3"/>
  <c r="E107" i="3"/>
  <c r="E106" i="3"/>
  <c r="E105" i="3"/>
  <c r="E102" i="3"/>
  <c r="E101" i="3"/>
  <c r="E100" i="3"/>
  <c r="E99" i="3"/>
  <c r="E91" i="3"/>
  <c r="E80" i="3"/>
  <c r="E79" i="3"/>
  <c r="E78" i="3"/>
  <c r="E77" i="3"/>
  <c r="E71" i="3"/>
  <c r="E70" i="3"/>
  <c r="E69" i="3"/>
  <c r="E68" i="3"/>
  <c r="E66" i="3"/>
  <c r="E65" i="3"/>
  <c r="E64" i="3"/>
  <c r="E63" i="3"/>
  <c r="E62" i="3"/>
  <c r="E61" i="3"/>
  <c r="E60" i="3"/>
  <c r="E59" i="3"/>
  <c r="E41" i="3"/>
  <c r="E40" i="3"/>
  <c r="E39" i="3"/>
  <c r="E29" i="3"/>
  <c r="E28" i="3"/>
  <c r="E27" i="3"/>
  <c r="E26" i="3"/>
  <c r="E25" i="3"/>
  <c r="E24" i="3"/>
  <c r="E23" i="3"/>
  <c r="E22" i="3"/>
  <c r="E21" i="3"/>
  <c r="E20" i="3"/>
  <c r="E18" i="3"/>
  <c r="E17" i="3"/>
  <c r="E16" i="3"/>
  <c r="E14" i="3"/>
</calcChain>
</file>

<file path=xl/sharedStrings.xml><?xml version="1.0" encoding="utf-8"?>
<sst xmlns="http://schemas.openxmlformats.org/spreadsheetml/2006/main" count="662" uniqueCount="468">
  <si>
    <t xml:space="preserve"> Наименование показателя</t>
  </si>
  <si>
    <t>Код дохода по бюджетной классификации</t>
  </si>
  <si>
    <t>Доходы бюджета - всего</t>
  </si>
  <si>
    <t>x</t>
  </si>
  <si>
    <t>в том числе:</t>
  </si>
  <si>
    <t xml:space="preserve">  НАЛОГИ НА ТОВАРЫ (РАБОТЫ, УСЛУГИ), РЕАЛИЗУЕМЫЕ НА ТЕРРИТОРИИ РОССИЙСКОЙ ФЕДЕРАЦИИ</t>
  </si>
  <si>
    <t xml:space="preserve">  Акцизы по подакцизным товарам (продукции), производимым на территории Российской Федерации</t>
  </si>
  <si>
    <t xml:space="preserve">  НАЛОГИ НА ИМУЩЕСТВО</t>
  </si>
  <si>
    <t xml:space="preserve">  Налог на имущество физических лиц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</si>
  <si>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</si>
  <si>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 Земельный налог</t>
  </si>
  <si>
    <t xml:space="preserve">  Земельный налог с организаций, обладающих земельным участком, расположенным в границах сельских поселений</t>
  </si>
  <si>
    <t xml:space="preserve">  Земельный налог с физических лиц, обладающих земельным участком, расположенным в границах сельских поселений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</si>
  <si>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</si>
  <si>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</si>
  <si>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</si>
  <si>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ДОХОДЫ ОТ ПРОДАЖИ МАТЕРИАЛЬНЫХ И НЕМАТЕРИАЛЬНЫХ АКТИВОВ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</si>
  <si>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</si>
  <si>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  ШТРАФЫ, САНКЦИИ, ВОЗМЕЩЕНИЕ УЩЕРБА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</si>
  <si>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</si>
  <si>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 ПРОЧИЕ НЕНАЛОГОВЫЕ ДОХОДЫ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</si>
  <si>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</si>
  <si>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</si>
  <si>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Субвенции бюджетам бюджетной системы Российской Федерации</t>
  </si>
  <si>
    <t xml:space="preserve">  Субвенции бюджетам сельских поселений на выполнение передаваемых полномочий субъектов Российской Федерации</t>
  </si>
  <si>
    <t xml:space="preserve">  Иные межбюджетные трансферты</t>
  </si>
  <si>
    <t xml:space="preserve">  Прочие межбюджетные трансферты, передаваемые бюджетам сельских поселений</t>
  </si>
  <si>
    <t>Расходы бюджета - всего</t>
  </si>
  <si>
    <t>000 0102 99 0 00 00111 000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</si>
  <si>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</si>
  <si>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000 0102 99 0 00 00111 100</t>
  </si>
  <si>
    <t xml:space="preserve">  Расходы на выплаты персоналу государственных (муниципальных) органов</t>
  </si>
  <si>
    <t>000 0102 99 0 00 00111 120</t>
  </si>
  <si>
    <t xml:space="preserve">  Фонд оплаты труда государственных (муниципальных) органов</t>
  </si>
  <si>
    <t>000 0102 99 0 00 00111 121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</si>
  <si>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</si>
  <si>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000 0102 99 0 00 00111 129</t>
  </si>
  <si>
    <t xml:space="preserve">  Закупка товаров, работ и услуг для обеспечения государственных (муниципальных) нужд</t>
  </si>
  <si>
    <t xml:space="preserve">  Иные закупки товаров, работ и услуг для обеспечения государственных (муниципальных) нужд</t>
  </si>
  <si>
    <t>000 0104 99 0 00 00411 000</t>
  </si>
  <si>
    <t>000 0104 99 0 00 00411 100</t>
  </si>
  <si>
    <t>000 0104 99 0 00 00411 120</t>
  </si>
  <si>
    <t>000 0104 99 0 00 00411 121</t>
  </si>
  <si>
    <t>000 0104 99 0 00 00411 129</t>
  </si>
  <si>
    <t>000 0104 99 0 00 00419 000</t>
  </si>
  <si>
    <t>000 0104 99 0 00 00419 200</t>
  </si>
  <si>
    <t>000 0104 99 0 00 00419 240</t>
  </si>
  <si>
    <t xml:space="preserve">  Прочая закупка товаров, работ и услуг</t>
  </si>
  <si>
    <t>000 0104 99 0 00 00419 244</t>
  </si>
  <si>
    <t xml:space="preserve">  Закупка энергетических ресурсов</t>
  </si>
  <si>
    <t>000 0104 99 0 00 00419 247</t>
  </si>
  <si>
    <t xml:space="preserve">  Иные бюджетные ассигнования</t>
  </si>
  <si>
    <t>000 0104 99 0 00 00419 800</t>
  </si>
  <si>
    <t xml:space="preserve">  Уплата налогов, сборов и иных платежей</t>
  </si>
  <si>
    <t>000 0104 99 0 00 00419 850</t>
  </si>
  <si>
    <t>000 0104 99 0 00 00419 852</t>
  </si>
  <si>
    <t xml:space="preserve">  Уплата иных платежей</t>
  </si>
  <si>
    <t>000 0104 99 0 00 00419 853</t>
  </si>
  <si>
    <t>000 0104 99 0 00 70190 000</t>
  </si>
  <si>
    <t>000 0104 99 0 00 70190 200</t>
  </si>
  <si>
    <t>000 0104 99 0 00 70190 240</t>
  </si>
  <si>
    <t>000 0106 99 0 00 00519 000</t>
  </si>
  <si>
    <t xml:space="preserve">  Межбюджетные трансферты</t>
  </si>
  <si>
    <t>000 0106 99 0 00 00519 500</t>
  </si>
  <si>
    <t>000 0106 99 0 00 00519 540</t>
  </si>
  <si>
    <t>000 0111 99 0 00 00719 000</t>
  </si>
  <si>
    <t>000 0111 99 0 00 00719 800</t>
  </si>
  <si>
    <t xml:space="preserve">  Резервные средства</t>
  </si>
  <si>
    <t>000 0111 99 0 00 00719 870</t>
  </si>
  <si>
    <t>000 0113 99 0 00 00999 000</t>
  </si>
  <si>
    <t>000 0113 99 0 00 00999 200</t>
  </si>
  <si>
    <t>000 0113 99 0 00 00999 240</t>
  </si>
  <si>
    <t>000 0113 99 0 00 00999 244</t>
  </si>
  <si>
    <t xml:space="preserve">  Субвенции на осуществление первичного воинского учета на территориях, где отсутствуют военные комиссариаты</t>
  </si>
  <si>
    <t>000 0203 99 0 00 51180 000</t>
  </si>
  <si>
    <t>000 0203 99 0 00 51180 100</t>
  </si>
  <si>
    <t>000 0203 99 0 00 51180 120</t>
  </si>
  <si>
    <t>000 0203 99 0 00 51180 121</t>
  </si>
  <si>
    <t>000 0203 99 0 00 51180 129</t>
  </si>
  <si>
    <t>000 0203 99 0 00 51180 200</t>
  </si>
  <si>
    <t>000 0203 99 0 00 51180 240</t>
  </si>
  <si>
    <t>000 0309 99 0 00 01199 000</t>
  </si>
  <si>
    <t>000 0309 99 0 00 01199 200</t>
  </si>
  <si>
    <t>000 0309 99 0 00 01199 240</t>
  </si>
  <si>
    <t>000 0309 99 0 00 01199 244</t>
  </si>
  <si>
    <t>000 0409 99 0 00 01399 000</t>
  </si>
  <si>
    <t>000 0409 99 0 00 01399 200</t>
  </si>
  <si>
    <t>000 0409 99 0 00 01399 240</t>
  </si>
  <si>
    <t>000 0409 99 0 00 01399 244</t>
  </si>
  <si>
    <t>000 0412 99 0 00 01499 000</t>
  </si>
  <si>
    <t>000 0412 99 0 00 01499 200</t>
  </si>
  <si>
    <t>000 0412 99 0 00 01499 240</t>
  </si>
  <si>
    <t>000 0412 99 0 00 01499 244</t>
  </si>
  <si>
    <t xml:space="preserve">  Капитальные вложения в объекты государственной (муниципальной) собственности</t>
  </si>
  <si>
    <t xml:space="preserve">  Бюджетные инвестиции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</si>
  <si>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</si>
  <si>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000 0502 99 0 00 01699 000</t>
  </si>
  <si>
    <t>000 0502 99 0 00 01699 200</t>
  </si>
  <si>
    <t>000 0502 99 0 00 01699 240</t>
  </si>
  <si>
    <t>000 0502 99 0 00 01699 244</t>
  </si>
  <si>
    <t>000 0502 99 0 00 01699 400</t>
  </si>
  <si>
    <t>000 0502 99 0 00 01699 410</t>
  </si>
  <si>
    <t xml:space="preserve">  Бюджетные инвестиции в объекты капитального строительства государственной (муниципальной) собственности</t>
  </si>
  <si>
    <t>000 0502 99 0 00 01699 414</t>
  </si>
  <si>
    <t>000 0502 99 0 00 01699 800</t>
  </si>
  <si>
    <t>000 0502 99 0 00 01699 810</t>
  </si>
  <si>
    <t>000 0503 99 0 01 01719 000</t>
  </si>
  <si>
    <t>000 0503 99 0 01 01719 200</t>
  </si>
  <si>
    <t>000 0503 99 0 01 01719 240</t>
  </si>
  <si>
    <t>000 0503 99 0 01 01719 244</t>
  </si>
  <si>
    <t>000 0503 99 0 01 01719 247</t>
  </si>
  <si>
    <t>000 0503 99 0 02 01719 000</t>
  </si>
  <si>
    <t>000 0503 99 0 02 01719 200</t>
  </si>
  <si>
    <t>000 0503 99 0 02 01719 240</t>
  </si>
  <si>
    <t>000 0503 99 0 02 01719 244</t>
  </si>
  <si>
    <t>000 0503 99 0 03 01719 000</t>
  </si>
  <si>
    <t>000 0503 99 0 03 01719 200</t>
  </si>
  <si>
    <t>000 0503 99 0 03 01719 240</t>
  </si>
  <si>
    <t>000 0503 99 0 05 01719 000</t>
  </si>
  <si>
    <t>000 0503 99 0 05 01719 200</t>
  </si>
  <si>
    <t>000 0503 99 0 05 01719 240</t>
  </si>
  <si>
    <t>000 0503 99 0 05 01719 244</t>
  </si>
  <si>
    <t>000 0503 99 0 06 01719 000</t>
  </si>
  <si>
    <t>000 0503 99 0 06 01719 200</t>
  </si>
  <si>
    <t>000 0503 99 0 06 01719 240</t>
  </si>
  <si>
    <t>000 0503 99 0 06 01719 244</t>
  </si>
  <si>
    <t>000 0707 99 0 00 01899 000</t>
  </si>
  <si>
    <t>000 0707 99 0 00 01899 200</t>
  </si>
  <si>
    <t>000 0707 99 0 00 01899 240</t>
  </si>
  <si>
    <t>000 0801 99 0 00 01911 000</t>
  </si>
  <si>
    <t>000 0801 99 0 00 01911 100</t>
  </si>
  <si>
    <t xml:space="preserve">  Расходы на выплаты персоналу казенных учреждений</t>
  </si>
  <si>
    <t>000 0801 99 0 00 01911 110</t>
  </si>
  <si>
    <t xml:space="preserve">  Фонд оплаты труда учреждений</t>
  </si>
  <si>
    <t>000 0801 99 0 00 01911 111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</si>
  <si>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</si>
  <si>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000 0801 99 0 00 01911 119</t>
  </si>
  <si>
    <t>000 0801 99 0 00 01999 000</t>
  </si>
  <si>
    <t>000 0801 99 0 00 01999 200</t>
  </si>
  <si>
    <t>000 0801 99 0 00 01999 240</t>
  </si>
  <si>
    <t>000 0801 99 0 00 01999 244</t>
  </si>
  <si>
    <t>000 1001 99 0 00 02019 000</t>
  </si>
  <si>
    <t xml:space="preserve">  Социальное обеспечение и иные выплаты населению</t>
  </si>
  <si>
    <t>000 1001 99 0 00 02019 300</t>
  </si>
  <si>
    <t xml:space="preserve">  Публичные нормативные социальные выплаты гражданам</t>
  </si>
  <si>
    <t>000 1001 99 0 00 02019 310</t>
  </si>
  <si>
    <t xml:space="preserve">  Иные пенсии, социальные доплаты к пенсиям</t>
  </si>
  <si>
    <t>000 1001 99 0 00 02019 312</t>
  </si>
  <si>
    <t>000 1003 99 0 00 00139 000</t>
  </si>
  <si>
    <t>000 1003 99 0 00 00139 300</t>
  </si>
  <si>
    <t xml:space="preserve">  Социальные выплаты гражданам, кроме публичных нормативных социальных выплат</t>
  </si>
  <si>
    <t>000 1003 99 0 00 00139 320</t>
  </si>
  <si>
    <t xml:space="preserve">  Пособия, компенсации и иные социальные выплаты гражданам, кроме публичных нормативных обязательств</t>
  </si>
  <si>
    <t>000 1003 99 0 00 00139 321</t>
  </si>
  <si>
    <t>000 1101 99 0 00 04019 000</t>
  </si>
  <si>
    <t>000 1101 99 0 00 04019 200</t>
  </si>
  <si>
    <t>000 1101 99 0 00 04019 240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</si>
  <si>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</si>
  <si>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</si>
  <si>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</si>
  <si>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</si>
  <si>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</si>
  <si>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</si>
  <si>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000 01 05 00 00 00 0000 000</t>
  </si>
  <si>
    <t>увеличение остатков средств, всего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</si>
  <si>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</si>
  <si>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</si>
  <si>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</si>
  <si>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</si>
  <si>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</si>
  <si>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</si>
  <si>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сельских поселений</t>
  </si>
  <si>
    <t>000 01 05 02 01 10 0000 510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</si>
  <si>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</si>
  <si>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</si>
  <si>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</si>
  <si>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</si>
  <si>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</si>
  <si>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</si>
  <si>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</si>
  <si>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сельских поселений</t>
  </si>
  <si>
    <t>000 01 05 02 01 10 0000 610</t>
  </si>
  <si>
    <t/>
  </si>
  <si>
    <t>Приложение 1</t>
  </si>
  <si>
    <t>Приложение 2</t>
  </si>
  <si>
    <t>000 0104 99 0 00 70190 244</t>
  </si>
  <si>
    <t>000 0203 99 0 00 51180 244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</si>
  <si>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</si>
  <si>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000 0502 99 0 00 01699 811</t>
  </si>
  <si>
    <t>000 0503 99 0 03 01719 244</t>
  </si>
  <si>
    <t>000 0707 99 0 00 01899 244</t>
  </si>
  <si>
    <t>000 1101 99 0 00 04019 244</t>
  </si>
  <si>
    <t>Приложение 3</t>
  </si>
  <si>
    <t>-</t>
  </si>
  <si>
    <t xml:space="preserve">  Инициативные платежи, зачисляемые в бюджеты сельских поселений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</si>
  <si>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</si>
  <si>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 бюджетам сельских поселений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</si>
  <si>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</si>
  <si>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</si>
  <si>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Результат исполнения бюджета (дефицит / профицит)</t>
  </si>
  <si>
    <t>000 0310 21 0 00 07950 000</t>
  </si>
  <si>
    <t>000 0310 21 0 00 07950 200</t>
  </si>
  <si>
    <t>000 0310 21 0 00 07950 240</t>
  </si>
  <si>
    <t>000 0310 21 0 00 07950 244</t>
  </si>
  <si>
    <t>000 0501 99 0 00 01599 000</t>
  </si>
  <si>
    <t>000 0501 99 0 00 01599 200</t>
  </si>
  <si>
    <t>000 0501 99 0 00 01599 240</t>
  </si>
  <si>
    <t>000 0501 99 0 00 01599 244</t>
  </si>
  <si>
    <t>000 0502 18 0 00 S7950 000</t>
  </si>
  <si>
    <t>000 0503 25 0 00 07950 000</t>
  </si>
  <si>
    <t>000 0503 25 0 00 07950 200</t>
  </si>
  <si>
    <t>000 0503 25 0 00 07950 240</t>
  </si>
  <si>
    <t>000 0503 25 0 00 S7950 000</t>
  </si>
  <si>
    <t>000 0503 25 0 00 S7950 200</t>
  </si>
  <si>
    <t>000 0503 25 0 00 S7950 240</t>
  </si>
  <si>
    <t>000 0503 99 0 05 70240 000</t>
  </si>
  <si>
    <t>000 0503 99 0 05 70240 200</t>
  </si>
  <si>
    <t>000 0503 99 0 05 70240 240</t>
  </si>
  <si>
    <t>000 0503 99 0 05 S0240 000</t>
  </si>
  <si>
    <t>000 0503 99 0 05 S0240 200</t>
  </si>
  <si>
    <t>000 0503 99 0 05 S0240 240</t>
  </si>
  <si>
    <t>000 0503 25 0 00 07950 244</t>
  </si>
  <si>
    <t>000 0503 25 0 00 S7950 244</t>
  </si>
  <si>
    <t>000 0503 99 0 05 70240 244</t>
  </si>
  <si>
    <t>000 0503 99 0 05 S0240 244</t>
  </si>
  <si>
    <t>Утвержденные бюджетные назначения, руб.</t>
  </si>
  <si>
    <t>Исполнено, руб.</t>
  </si>
  <si>
    <t xml:space="preserve">  НАЛОГИ НА ПРИБЫЛЬ, ДОХОДЫ</t>
  </si>
  <si>
    <t xml:space="preserve">  Налог на доходы физических лиц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</si>
  <si>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</si>
  <si>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</si>
  <si>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0503 99 0 55 S0240 000</t>
  </si>
  <si>
    <t>000 0503 99 0 55 S0240 200</t>
  </si>
  <si>
    <t>000 0503 99 0 55 S0240 240</t>
  </si>
  <si>
    <t>000 0503 99 0 55 S0240 244</t>
  </si>
  <si>
    <t>Процент исполнения</t>
  </si>
  <si>
    <t xml:space="preserve">  Изменение остатков средств на счетах по учету средств бюджетов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</si>
  <si>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</si>
  <si>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000 0104 99 0 00 00419 851</t>
  </si>
  <si>
    <t>000 1101 99 0 00 04019 100</t>
  </si>
  <si>
    <t>000 1101 99 0 00 04019 110</t>
  </si>
  <si>
    <t>000 1101 99 0 00 04019 113</t>
  </si>
  <si>
    <t xml:space="preserve">  Иные выплаты учреждений привлекаемым лицам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</si>
  <si>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</si>
  <si>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</si>
  <si>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</si>
  <si>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</si>
  <si>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 Субсидии бюджетам сельских поселений на реализацию программ формирования современной городской среды</t>
  </si>
  <si>
    <t>000 0203 99 0 00 00080 000</t>
  </si>
  <si>
    <t>000 0203 99 0 00 00080 100</t>
  </si>
  <si>
    <t>000 0203 99 0 00 00080 120</t>
  </si>
  <si>
    <t>000 0203 99 0 00 00080 121</t>
  </si>
  <si>
    <t>000 0203 99 0 00 00080 129</t>
  </si>
  <si>
    <t>000 0310 99 0 00 01299 000</t>
  </si>
  <si>
    <t>000 0310 99 0 00 01299 200</t>
  </si>
  <si>
    <t>000 0310 99 0 00 01299 240</t>
  </si>
  <si>
    <t>000 0310 99 0 00 01299 244</t>
  </si>
  <si>
    <t>000 0502 09 0 00 l5766 000</t>
  </si>
  <si>
    <t>000 0502 09 0 00 l5766 400</t>
  </si>
  <si>
    <t>000 0502 09 0 00 l5766 410</t>
  </si>
  <si>
    <t>000 0502 09 0 00 l5766 414</t>
  </si>
  <si>
    <t>000 0503 09 2 F2 55550 000</t>
  </si>
  <si>
    <t>000 0503 09 2 F2 55550 200</t>
  </si>
  <si>
    <t>000 0503 09 2 F2 55550 240</t>
  </si>
  <si>
    <t>000 0503 09 2 F2 55550 244</t>
  </si>
  <si>
    <t>000 0503 99 0 04 01719 000</t>
  </si>
  <si>
    <t>000 0503 99 0 04 01719 200</t>
  </si>
  <si>
    <t>000 0503 99 0 04 01719 240</t>
  </si>
  <si>
    <t>000 0503 99 0 04 01719 244</t>
  </si>
  <si>
    <t>000 0801 99 0 00 02023 000</t>
  </si>
  <si>
    <t>Расходы на функционирование высшего должностного лица муниципального образования Толмачевского сельсовета Новосибирского района Новосибирской области</t>
  </si>
  <si>
    <t>Расходы на функционирование администрации муниципального образования Толмачевский сельсовет Новосибирского района Новосибирской области</t>
  </si>
  <si>
    <t>Уплата прочих налогов, сборов</t>
  </si>
  <si>
    <t>Уплата иных платежей</t>
  </si>
  <si>
    <t>Резервные фонды Толмачевского сельсовета Новосибирского района Новосибирской области</t>
  </si>
  <si>
    <t>Расходы на осуществление первичного воинского учета органами местного самоуправления поселений на территориях, где отсутствуют военные комиссариаты в рамках непрограмных расходов федеральных органов исполнительной власти (за счет средств местного бюджета)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</si>
  <si>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</si>
  <si>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 Толмачевского сельсовета</t>
  </si>
  <si>
    <t>Обеспечение пожарной безопасности поселений муниципального образования Толмачевский сельсовет</t>
  </si>
  <si>
    <t>Реализация мероприятий Муниципальной программы Новосибирского района “Обеспечение безопасности жизнидеятельности населения Новосибирского района Новосибирской области” (средства областного бюджета)</t>
  </si>
  <si>
    <t>Национальная экономика</t>
  </si>
  <si>
    <t>Дорожное хозяйство (дорожные фонды) в муниципальном образовании Толмачевский сельсовет</t>
  </si>
  <si>
    <t>Расходы на мероприятия по землеустройству и землепользованию</t>
  </si>
  <si>
    <t>Расходы в сфере Жилищного хозяйства Толмачевского сельсовета</t>
  </si>
  <si>
    <t>Расходы в сфере Коммунального хозяйства Толмачевского сельсовета</t>
  </si>
  <si>
    <t>Софинансирование при реализации мероприятий Муниципальной программы Новосибирского района “Жилищно-коммунальное хозяйство Новосибирского района Новосибирской области” (средства местного бюджета)</t>
  </si>
  <si>
    <t>Софинансирование при реализации мероприятий муниципальной программы Новосибирского района “Развитие сетей наружного уличного освещения Новосибирского района Новосибирской области” (средства местного бюджета)</t>
  </si>
  <si>
    <t>Расходы на освещение территории поселения (уличное освещение)</t>
  </si>
  <si>
    <t>Расходы на содержание автомобильных дорог и инженерных сооружений в границах поселения</t>
  </si>
  <si>
    <t>Расходы на содержание территории мест захоронения в поселении</t>
  </si>
  <si>
    <t>Расходы на озеленение территории поселения</t>
  </si>
  <si>
    <t>Расходы на уборку и вывоз мусора с территории поселения</t>
  </si>
  <si>
    <t>Софиансирование при реализации инициативных проектов (средства местного бюджета)</t>
  </si>
  <si>
    <t xml:space="preserve">Расходы по благоустройству мест отдыха на территории поселения </t>
  </si>
  <si>
    <t>Софиансирование при реализации инициативных проектов (средства граждан)</t>
  </si>
  <si>
    <t>Расходы на молодежную политику и оздоровление детей Толмачевского сельсовета</t>
  </si>
  <si>
    <t>Расходы на молодежную политику Толмачевского сельсовета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</si>
  <si>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</si>
  <si>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</si>
  <si>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</si>
  <si>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</t>
  </si>
  <si>
    <t>Расходы на реализацию мероприятий в области здравоохранения, спорта и физической культуры, туризма</t>
  </si>
  <si>
    <t>Средства бюджета Толмачевского сельсовета Новосибирского района Новосибирской области</t>
  </si>
  <si>
    <t>Уплата налога на имущество организаций и земельного налога</t>
  </si>
  <si>
    <t>Расходы на осуществление полномочий по решению вопросов в сфере административных правонарушений (за счет средств районного бюджета)</t>
  </si>
  <si>
    <t>Национальная оборона (Мобилизационная и вневойсковая подготовка)</t>
  </si>
  <si>
    <t>Расходы на передачу полномочий по содержанию контрольно-счетной палаты Новосибирского района от Толмачевского сельсовета</t>
  </si>
  <si>
    <t xml:space="preserve">  Прочая закупка товаров, работ и услуг (закупка канцелярских товаров для обеспечение работы ВУС)</t>
  </si>
  <si>
    <t>Расходы в сфере Жилищно-коммунального хозяйства Толмачевского сельсовета</t>
  </si>
  <si>
    <t>Формирование современного облика сельских территорий, направленных на создание и развитие инфраструктуры</t>
  </si>
  <si>
    <t>Расходы в сфере Благоустройства территории поселения муниципального образования Толмачевский сельсовет</t>
  </si>
  <si>
    <t>Реализация инициативных проектов (средства районного бюджета)</t>
  </si>
  <si>
    <t>Расходы на обеспечение деятельности МКУ СКО "Молодость" (Средства бюджета Толмачевского сельсовета Новосибирского района Новосибирской области)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</si>
  <si>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</si>
  <si>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000 0801 99 0 00 70510 000</t>
  </si>
  <si>
    <t>000 0801 99 0 00 70510 200</t>
  </si>
  <si>
    <t>000 0801 99 0 00 70510 240</t>
  </si>
  <si>
    <t>000 0801 99 0 00 70510 244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</si>
  <si>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</si>
  <si>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</si>
  <si>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</si>
  <si>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</si>
  <si>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000 0501 99 0 00 01599 800</t>
  </si>
  <si>
    <t>000 0501 99 0 00 01599 850</t>
  </si>
  <si>
    <t>000 0501 99 0 00 01599 853</t>
  </si>
  <si>
    <t xml:space="preserve">  Исполнение судебных актов</t>
  </si>
  <si>
    <t>000 0502 99 0 00 01699 830</t>
  </si>
  <si>
    <t xml:space="preserve">  Исполнение судебных актов Российской Федерации и мировых соглашений по возмещению причиненного вреда</t>
  </si>
  <si>
    <t>000 0502 99 0 00 01699 831</t>
  </si>
  <si>
    <t>Прочая закупка товаров, работ и услуг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</si>
  <si>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</si>
  <si>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НАЛОГОВЫЕ И НЕНАЛОГОВЫЕ ДОХОДЫ</t>
  </si>
  <si>
    <t>000 0503 99 0 00 03219 000</t>
  </si>
  <si>
    <t>000 0503 99 0 00 03219 200</t>
  </si>
  <si>
    <t>000 0503 99 0 00 03219 240</t>
  </si>
  <si>
    <t>000 0503 99 0 00 03219 244</t>
  </si>
  <si>
    <t>Реализация мероприятий муниципальной программы Новосибирского района “Развитие сетей наружного уличного освещения Новосибирского района Новосибирской области” (cредства регионального бюджета)</t>
  </si>
  <si>
    <t xml:space="preserve">  Организация захоронения погибших участников специальной военной операции (средства регионального бюджета)</t>
  </si>
  <si>
    <t xml:space="preserve"> </t>
  </si>
  <si>
    <t>к решению Совета депутатов Толмачевского сельсовета Новосибирского района Новосибирской области "Об исполнении бюджета Толмачевского сельсовета Новосибирского района Новосибирской области за 2024 год"</t>
  </si>
  <si>
    <t>Кассовое исполнение по источникам финансирования дефицита бюджета Толмачевского сельсовета Новосибирского района Новосибирской области по кодам групп, подгрупп, статей, видов источников финансирования дефицитов бюджетов за 2024 год</t>
  </si>
  <si>
    <t>Кассовое исполнение доходов бюджета Толмачевского сельсовета Новосибирского района Новосибирской области за 2024 год</t>
  </si>
  <si>
    <t>Исполнение бюджетных ассегнований по разделам, подразделам, целевым статьям (муниципальным программам и непрограммным направлениям деятельности) группам и подгруппам видов расходов за 2024 год</t>
  </si>
  <si>
    <t>000 0113 99 0 00 00010 000</t>
  </si>
  <si>
    <t>000 0113 99 0 00 00010 200</t>
  </si>
  <si>
    <t>000 0113 99 0 00 00010 240</t>
  </si>
  <si>
    <t>000 0113 99 0 00 00010 244</t>
  </si>
  <si>
    <t>000 0409 16 0 00 07950 000</t>
  </si>
  <si>
    <t>000 0409 16 0 00 07950 200</t>
  </si>
  <si>
    <t>000 0409 16 0 00 07950 240</t>
  </si>
  <si>
    <t>000 0409 16 0 00 07950 244</t>
  </si>
  <si>
    <t>000 0409 16 0 00 S7950 000</t>
  </si>
  <si>
    <t>000 0409 16 0 00 S7950 200</t>
  </si>
  <si>
    <t>000 0409 16 0 00 S7950 240</t>
  </si>
  <si>
    <t>000 0409 16 0 00 S7950 244</t>
  </si>
  <si>
    <t>000 0409 99 0 00 01399 800</t>
  </si>
  <si>
    <t>000 0409 99 0 00 01399 830</t>
  </si>
  <si>
    <t>000 0409 99 0 00 01399 831</t>
  </si>
  <si>
    <t>000 0502 18 0 00 07950 000</t>
  </si>
  <si>
    <t>000 0502 18 0 00 07950 400</t>
  </si>
  <si>
    <t>000 0502 18 0 00 07950 410</t>
  </si>
  <si>
    <t>000 0502 18 0 00 07950 414</t>
  </si>
  <si>
    <t>000 0502 18 0 00 S7950 400</t>
  </si>
  <si>
    <t>000 0502 18 0 00 S7950 410</t>
  </si>
  <si>
    <t>000 0502 18 0 00 S7950 414</t>
  </si>
  <si>
    <t>000 0502 99 0 00 01699 850</t>
  </si>
  <si>
    <t>000 0502 99 0 00 01699 853</t>
  </si>
  <si>
    <t>000 0502 99 0 00 70600 000</t>
  </si>
  <si>
    <t>000 0502 99 0 00 70600 200</t>
  </si>
  <si>
    <t>000 0502 99 0 00 70600 240</t>
  </si>
  <si>
    <t>000 0502 99 0 00 70600 244</t>
  </si>
  <si>
    <t xml:space="preserve">  Софинансирование мероприятий по организации работы объектов тепло-, водоснабжения и водоотведения</t>
  </si>
  <si>
    <t>000 0502 99 0 00 S0600 000</t>
  </si>
  <si>
    <t>000 0502 99 0 00 S0600 200</t>
  </si>
  <si>
    <t>000 0502 99 0 00 S0600 240</t>
  </si>
  <si>
    <t>000 0502 99 0 00 S0600 244</t>
  </si>
  <si>
    <t xml:space="preserve">  Реализация программ формирования современной городской среды</t>
  </si>
  <si>
    <t>000 0503 99 0 01 01719 400</t>
  </si>
  <si>
    <t>000 0503 99 0 01 01719 410</t>
  </si>
  <si>
    <t>000 0503 99 0 01 01719 414</t>
  </si>
  <si>
    <t>000 0503 99 0 01 01719 800</t>
  </si>
  <si>
    <t>000 0503 99 0 01 01719 850</t>
  </si>
  <si>
    <t>000 0503 99 0 01 01719 853</t>
  </si>
  <si>
    <t>000 0503 99 0 02 01719 800</t>
  </si>
  <si>
    <t>000 0503 99 0 02 01719 850</t>
  </si>
  <si>
    <t>000 0503 99 0 02 01719 853</t>
  </si>
  <si>
    <t>000 0503 99 5 55 S0240 000</t>
  </si>
  <si>
    <t>000 0503 99 5 55 S0240 200</t>
  </si>
  <si>
    <t>000 0503 99 5 55 S0240 240</t>
  </si>
  <si>
    <t>000 0503 99 5 55 S0240 244</t>
  </si>
  <si>
    <t>000 0801 99 0 00 01999 800</t>
  </si>
  <si>
    <t>000 0801 99 0 00 01999 850</t>
  </si>
  <si>
    <t>000 0801 99 0 00 01999 853</t>
  </si>
  <si>
    <t>000 0801 99 0 00 02023 400</t>
  </si>
  <si>
    <t>000 0801 99 0 00 02023 410</t>
  </si>
  <si>
    <t>000 0801 99 0 00 02023 414</t>
  </si>
  <si>
    <t>000 0801 99 0 00 02023 800</t>
  </si>
  <si>
    <t>000 0801 99 0 00 02023 830</t>
  </si>
  <si>
    <t>000 0801 99 0 00 02023 831</t>
  </si>
  <si>
    <t>000 1102 13 0 00 07950 000</t>
  </si>
  <si>
    <t>000 1102 13 0 00 07950 200</t>
  </si>
  <si>
    <t>000 1102 13 0 00 07950 240</t>
  </si>
  <si>
    <t>000 1102 13 0 00 07950 244</t>
  </si>
  <si>
    <t>000 1102 13 0 00 S7950 000</t>
  </si>
  <si>
    <t>000 1102 13 0 00 S7950 200</t>
  </si>
  <si>
    <t>000 1102 13 0 00 S7950 240</t>
  </si>
  <si>
    <t>000 1102 13 0 00 S7950 244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</si>
  <si>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</si>
  <si>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182 1 00 00000 00 0000 000</t>
  </si>
  <si>
    <t>182 1 01 00000 00 0000 000</t>
  </si>
  <si>
    <t>182 1 01 02000 01 0000 110</t>
  </si>
  <si>
    <t>182 1 01 02010 01 0000 110</t>
  </si>
  <si>
    <t>182 1 01 02020 01 0000 110</t>
  </si>
  <si>
    <t>182 1 01 02030 01 0000 110</t>
  </si>
  <si>
    <t>182 1 01 02040 01 1000 110</t>
  </si>
  <si>
    <t>182 1 01 02080 01 0000 110</t>
  </si>
  <si>
    <t>182 1 01 02130 01 0000 110</t>
  </si>
  <si>
    <t>182 1 01 02140 01 0000 110</t>
  </si>
  <si>
    <t>182 1 03 00000 00 0000 000</t>
  </si>
  <si>
    <t>182 1 03 02000 01 0000 110</t>
  </si>
  <si>
    <t>182 1 03 02231 01 0000 110</t>
  </si>
  <si>
    <t>182 1 03 02241 01 0000 110</t>
  </si>
  <si>
    <t>182 1 03 02251 01 0000 110</t>
  </si>
  <si>
    <t>182 1 03 02261 01 0000 110</t>
  </si>
  <si>
    <t>182 1 06 00000 00 0000 000</t>
  </si>
  <si>
    <t>182 1 06 01000 00 0000 110</t>
  </si>
  <si>
    <t>182 1 06 01030 10 0000 110</t>
  </si>
  <si>
    <t>182 1 06 06000 00 0000 110</t>
  </si>
  <si>
    <t>182 1 06 06033 10 0000 110</t>
  </si>
  <si>
    <t>182 1 06 06043 10 0000 110</t>
  </si>
  <si>
    <t>555 1 11 00000 00 0000 000</t>
  </si>
  <si>
    <t>555 1 11 05025 10 0000 120</t>
  </si>
  <si>
    <t>555 1 11 09045 10 0000 120</t>
  </si>
  <si>
    <t>555 1 14 00000 00 0000 000</t>
  </si>
  <si>
    <t>555 1 14 02053 10 0000 410</t>
  </si>
  <si>
    <t>555 1 14 06025 10 0000 430</t>
  </si>
  <si>
    <t>555 1 16 00000 00 0000 000</t>
  </si>
  <si>
    <t>555 1 16 02010 02 0000 140</t>
  </si>
  <si>
    <t>555 1 16 07010 10 0000 140</t>
  </si>
  <si>
    <t>555 1 16 10032 10 0000 140</t>
  </si>
  <si>
    <t>555 1 17 00000 00 0000 000</t>
  </si>
  <si>
    <t>555 1 17 15030 10 0000 150</t>
  </si>
  <si>
    <t>555 2 00 00000 00 0000 000</t>
  </si>
  <si>
    <t>555 2 02 00000 00 0000 000</t>
  </si>
  <si>
    <t>555 2 02 20000 00 0000 150</t>
  </si>
  <si>
    <t>555 2 02 25555 10 0000 150</t>
  </si>
  <si>
    <t>555 2 02 29999 10 0000 150</t>
  </si>
  <si>
    <t>555 2 02 30000 00 0000 150</t>
  </si>
  <si>
    <t>555 2 02 30024 10 0000 150</t>
  </si>
  <si>
    <t>555 2 02 35118 10 0000 150</t>
  </si>
  <si>
    <t>555 2 02 40000 00 0000 150</t>
  </si>
  <si>
    <t>555 2 02 40014 10 0000 150</t>
  </si>
  <si>
    <t>555 2 02 49999 10 0000 150</t>
  </si>
  <si>
    <t>Обеспечение сбалансированности поселений (за счет средств Новосибирского района)</t>
  </si>
  <si>
    <t>Общегосударственные вопросы</t>
  </si>
  <si>
    <t xml:space="preserve">  Развитие автомобильных дорог местного значения в Новосибирском районе (средства Новосибирского района)</t>
  </si>
  <si>
    <t>Софинансирование при реализации мероприятий программы "Развитие автомобильных дорог местного значения" (средства местного бюджета)</t>
  </si>
  <si>
    <t>Реализация мероприятий Муниципальной программы Новосибирского района “Жилищно-коммунальное хозяйство Новосибирского района Новосибирской области” (средства регионального бюджета)</t>
  </si>
  <si>
    <t>Организация бесперебойной работы объектов тепло-, водоснабжения и водоотведения (средства регионального бюджета)</t>
  </si>
  <si>
    <t>Расходы в области физической культуры Толмачевского сельсовета</t>
  </si>
  <si>
    <t>Реализация мероприятий Муниципальной программы Новосибирского района “Развитие физической культуры и спорта в Новосибирском районе” (средства регионального бюджета)</t>
  </si>
  <si>
    <t>Софинансирование при реализации мероприятий Муниципальной программы Новосибирского района “Развитие физической культуры и спорта в Новосибирском районе” (средства местного бюджета)</t>
  </si>
  <si>
    <t>Расходы в области культуры Толмачевского сельсовета</t>
  </si>
  <si>
    <t>Непрограммные направления бюджета Толмачевского сельсовета</t>
  </si>
  <si>
    <t>Расходы на деятельность в области культуры (за счет средств местного бюджета)</t>
  </si>
  <si>
    <t xml:space="preserve">  Реализация мероприятий по обеспечению сбалансированности местных бюджетов в рамках государственной программы Новосибирской области «Управление финансами в Новосибирской области» (средства Новосибирского района)</t>
  </si>
  <si>
    <t>Софиансирование при реализации инициативных проектов (средства юридических лиц)</t>
  </si>
  <si>
    <t>очередной 47-й сессии Совета депутатов шестого созыва № 259 от 23.04.2025г.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</si>
</sst>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_ ;\-#,##0.00"/>
  </numFmts>
  <fonts count="2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36">
    <xf numFmtId="0" fontId="0" fillId="0" borderId="0" xfId="0"/>
    <xf numFmtId="0" fontId="13" fillId="0" borderId="1" xfId="1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5" fillId="0" borderId="1" xfId="3" applyFont="1" applyBorder="1" applyAlignment="1">
      <alignment horizontal="center" vertical="center"/>
    </xf>
    <xf numFmtId="0" fontId="17" fillId="0" borderId="1" xfId="14" applyFont="1" applyAlignment="1">
      <alignment vertical="center"/>
    </xf>
    <xf numFmtId="0" fontId="13" fillId="0" borderId="1" xfId="1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7" fillId="0" borderId="1" xfId="1" applyFont="1" applyAlignment="1">
      <alignment horizontal="right" vertical="center"/>
    </xf>
    <xf numFmtId="0" fontId="16" fillId="0" borderId="1" xfId="2" applyFont="1" applyAlignment="1">
      <alignment vertical="center"/>
    </xf>
    <xf numFmtId="10" fontId="19" fillId="0" borderId="39" xfId="39" applyNumberFormat="1" applyFont="1" applyBorder="1" applyAlignment="1">
      <alignment horizontal="center" vertical="center" shrinkToFit="1"/>
    </xf>
    <xf numFmtId="0" fontId="16" fillId="0" borderId="1" xfId="1" applyFont="1" applyAlignment="1">
      <alignment horizontal="right" vertical="center"/>
    </xf>
    <xf numFmtId="0" fontId="13" fillId="0" borderId="1" xfId="105" applyFont="1" applyAlignment="1">
      <alignment horizontal="left" vertical="center"/>
    </xf>
    <xf numFmtId="0" fontId="15" fillId="0" borderId="1" xfId="10" applyFont="1" applyAlignment="1">
      <alignment vertical="center"/>
    </xf>
    <xf numFmtId="49" fontId="13" fillId="0" borderId="1" xfId="107" applyFont="1" applyAlignment="1">
      <alignment vertical="center"/>
    </xf>
    <xf numFmtId="0" fontId="13" fillId="0" borderId="2" xfId="119" applyFont="1" applyAlignment="1">
      <alignment vertical="center"/>
    </xf>
    <xf numFmtId="0" fontId="13" fillId="0" borderId="11" xfId="121" applyFont="1" applyAlignment="1">
      <alignment vertical="center"/>
    </xf>
    <xf numFmtId="0" fontId="15" fillId="0" borderId="1" xfId="77" applyFont="1" applyBorder="1" applyAlignment="1">
      <alignment horizontal="left" vertical="center"/>
    </xf>
    <xf numFmtId="0" fontId="15" fillId="0" borderId="1" xfId="79" applyFont="1" applyBorder="1" applyAlignment="1">
      <alignment horizontal="center" vertical="center" shrinkToFit="1"/>
    </xf>
    <xf numFmtId="49" fontId="15" fillId="0" borderId="1" xfId="80" applyFont="1" applyBorder="1">
      <alignment horizontal="center" vertical="center" shrinkToFit="1"/>
    </xf>
    <xf numFmtId="49" fontId="13" fillId="0" borderId="1" xfId="81" applyFont="1" applyBorder="1" applyAlignment="1">
      <alignment vertical="center" shrinkToFit="1"/>
    </xf>
    <xf numFmtId="49" fontId="15" fillId="0" borderId="1" xfId="82" applyFont="1" applyBorder="1" applyAlignment="1">
      <alignment horizontal="right" vertical="center"/>
    </xf>
    <xf numFmtId="0" fontId="13" fillId="0" borderId="1" xfId="100" applyFont="1" applyBorder="1" applyAlignment="1">
      <alignment horizontal="left" vertical="center"/>
    </xf>
    <xf numFmtId="0" fontId="13" fillId="0" borderId="1" xfId="102" applyFont="1" applyBorder="1" applyAlignment="1">
      <alignment horizontal="left" vertical="center"/>
    </xf>
    <xf numFmtId="0" fontId="15" fillId="0" borderId="1" xfId="103" applyFont="1" applyBorder="1" applyAlignment="1">
      <alignment vertical="center"/>
    </xf>
    <xf numFmtId="49" fontId="13" fillId="0" borderId="1" xfId="104" applyFont="1" applyBorder="1" applyAlignment="1">
      <alignment vertical="center"/>
    </xf>
    <xf numFmtId="0" fontId="16" fillId="0" borderId="1" xfId="2" applyFont="1" applyAlignment="1">
      <alignment horizontal="center" vertical="center"/>
    </xf>
    <xf numFmtId="0" fontId="19" fillId="0" borderId="38" xfId="96" applyFont="1" applyFill="1" applyBorder="1" applyAlignment="1">
      <alignment vertical="center" wrapText="1"/>
    </xf>
    <xf numFmtId="0" fontId="19" fillId="0" borderId="38" xfId="97" applyFont="1" applyFill="1" applyBorder="1" applyAlignment="1">
      <alignment horizontal="left" vertical="center" wrapText="1"/>
    </xf>
    <xf numFmtId="0" fontId="19" fillId="0" borderId="38" xfId="85" applyFont="1" applyBorder="1" applyAlignment="1">
      <alignment horizontal="left" vertical="center" wrapText="1"/>
    </xf>
    <xf numFmtId="49" fontId="19" fillId="0" borderId="34" xfId="87" applyFont="1" applyBorder="1">
      <alignment horizontal="center" vertical="center"/>
    </xf>
    <xf numFmtId="0" fontId="19" fillId="0" borderId="38" xfId="90" applyFont="1" applyBorder="1" applyAlignment="1">
      <alignment horizontal="left" vertical="center" wrapText="1"/>
    </xf>
    <xf numFmtId="0" fontId="19" fillId="0" borderId="38" xfId="93" applyFont="1" applyBorder="1" applyAlignment="1">
      <alignment horizontal="left" vertical="center" wrapText="1"/>
    </xf>
    <xf numFmtId="0" fontId="19" fillId="0" borderId="38" xfId="94" applyFont="1" applyBorder="1" applyAlignment="1">
      <alignment vertical="center" wrapText="1"/>
    </xf>
    <xf numFmtId="0" fontId="19" fillId="0" borderId="38" xfId="95" applyFont="1" applyBorder="1" applyAlignment="1">
      <alignment vertical="center"/>
    </xf>
    <xf numFmtId="0" fontId="19" fillId="0" borderId="38" xfId="59" applyFont="1" applyBorder="1" applyAlignment="1">
      <alignment horizontal="left" vertical="center" wrapText="1"/>
    </xf>
    <xf numFmtId="49" fontId="19" fillId="0" borderId="34" xfId="99" applyFont="1" applyBorder="1">
      <alignment horizontal="center" vertical="center" shrinkToFit="1"/>
    </xf>
    <xf numFmtId="0" fontId="19" fillId="0" borderId="40" xfId="59" applyFont="1" applyBorder="1" applyAlignment="1">
      <alignment horizontal="left" vertical="center" wrapText="1"/>
    </xf>
    <xf numFmtId="49" fontId="19" fillId="0" borderId="41" xfId="99" applyFont="1" applyBorder="1">
      <alignment horizontal="center" vertical="center" shrinkToFit="1"/>
    </xf>
    <xf numFmtId="10" fontId="18" fillId="0" borderId="39" xfId="39" applyNumberFormat="1" applyFont="1" applyBorder="1" applyAlignment="1">
      <alignment horizontal="center" vertical="center" shrinkToFit="1"/>
    </xf>
    <xf numFmtId="10" fontId="18" fillId="0" borderId="42" xfId="39" applyNumberFormat="1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 wrapText="1"/>
    </xf>
    <xf numFmtId="10" fontId="22" fillId="0" borderId="39" xfId="39" applyNumberFormat="1" applyFont="1" applyBorder="1" applyAlignment="1">
      <alignment horizontal="center" vertical="center" shrinkToFit="1"/>
    </xf>
    <xf numFmtId="10" fontId="13" fillId="0" borderId="34" xfId="39" applyNumberFormat="1" applyFont="1" applyBorder="1" applyAlignment="1">
      <alignment horizontal="center" vertical="center" shrinkToFit="1"/>
    </xf>
    <xf numFmtId="10" fontId="22" fillId="0" borderId="34" xfId="39" applyNumberFormat="1" applyFont="1" applyBorder="1" applyAlignment="1">
      <alignment horizontal="center" vertical="center" shrinkToFit="1"/>
    </xf>
    <xf numFmtId="165" fontId="19" fillId="0" borderId="34" xfId="88" applyFont="1" applyBorder="1" applyAlignment="1">
      <alignment horizontal="center" vertical="center" shrinkToFit="1"/>
    </xf>
    <xf numFmtId="4" fontId="19" fillId="0" borderId="34" xfId="91" applyFont="1" applyBorder="1" applyAlignment="1">
      <alignment horizontal="center" vertical="center" shrinkToFit="1"/>
    </xf>
    <xf numFmtId="49" fontId="13" fillId="0" borderId="34" xfId="42" applyFont="1" applyBorder="1" applyAlignment="1">
      <alignment horizontal="center" vertical="center"/>
    </xf>
    <xf numFmtId="4" fontId="13" fillId="0" borderId="34" xfId="43" applyFont="1" applyBorder="1" applyAlignment="1">
      <alignment horizontal="center" vertical="center" shrinkToFit="1"/>
    </xf>
    <xf numFmtId="10" fontId="25" fillId="0" borderId="34" xfId="39" applyNumberFormat="1" applyFont="1" applyBorder="1" applyAlignment="1">
      <alignment horizontal="center" vertical="center" shrinkToFit="1"/>
    </xf>
    <xf numFmtId="0" fontId="17" fillId="0" borderId="1" xfId="1" applyFont="1" applyAlignment="1">
      <alignment horizontal="center" vertical="center"/>
    </xf>
    <xf numFmtId="0" fontId="14" fillId="4" borderId="0" xfId="0" applyFont="1" applyFill="1" applyAlignment="1" applyProtection="1">
      <alignment vertical="center"/>
      <protection locked="0"/>
    </xf>
    <xf numFmtId="4" fontId="13" fillId="0" borderId="34" xfId="47" applyFont="1" applyBorder="1" applyAlignment="1">
      <alignment horizontal="center" vertical="center" shrinkToFit="1"/>
    </xf>
    <xf numFmtId="49" fontId="13" fillId="0" borderId="34" xfId="46" applyFont="1" applyBorder="1" applyAlignment="1">
      <alignment horizontal="center" vertical="center"/>
    </xf>
    <xf numFmtId="4" fontId="22" fillId="0" borderId="34" xfId="39" applyFont="1" applyBorder="1" applyAlignment="1">
      <alignment horizontal="center" vertical="center" shrinkToFit="1"/>
    </xf>
    <xf numFmtId="4" fontId="22" fillId="0" borderId="34" xfId="47" applyFont="1" applyBorder="1" applyAlignment="1">
      <alignment horizontal="center" vertical="center" shrinkToFit="1"/>
    </xf>
    <xf numFmtId="49" fontId="26" fillId="0" borderId="38" xfId="0" applyNumberFormat="1" applyFont="1" applyBorder="1" applyAlignment="1">
      <alignment horizontal="left" vertical="center" wrapText="1"/>
    </xf>
    <xf numFmtId="49" fontId="25" fillId="0" borderId="34" xfId="61" applyFont="1" applyBorder="1" applyAlignment="1">
      <alignment horizontal="center" vertical="center" wrapText="1"/>
    </xf>
    <xf numFmtId="4" fontId="25" fillId="0" borderId="34" xfId="62" applyFont="1" applyBorder="1" applyAlignment="1">
      <alignment horizontal="center" vertical="center" wrapText="1"/>
    </xf>
    <xf numFmtId="10" fontId="25" fillId="0" borderId="39" xfId="39" applyNumberFormat="1" applyFont="1" applyBorder="1" applyAlignment="1">
      <alignment horizontal="center" vertical="center" shrinkToFit="1"/>
    </xf>
    <xf numFmtId="0" fontId="13" fillId="0" borderId="38" xfId="59" applyFont="1" applyBorder="1" applyAlignment="1">
      <alignment horizontal="left" vertical="center" wrapText="1"/>
    </xf>
    <xf numFmtId="49" fontId="13" fillId="0" borderId="34" xfId="61" applyFont="1" applyBorder="1" applyAlignment="1">
      <alignment horizontal="center" vertical="center" wrapText="1"/>
    </xf>
    <xf numFmtId="4" fontId="13" fillId="0" borderId="34" xfId="62" applyFont="1" applyBorder="1" applyAlignment="1">
      <alignment horizontal="center" vertical="center" wrapText="1"/>
    </xf>
    <xf numFmtId="10" fontId="13" fillId="0" borderId="39" xfId="39" applyNumberFormat="1" applyFont="1" applyBorder="1" applyAlignment="1">
      <alignment horizontal="center" vertical="center" shrinkToFit="1"/>
    </xf>
    <xf numFmtId="49" fontId="24" fillId="0" borderId="38" xfId="0" applyNumberFormat="1" applyFont="1" applyBorder="1" applyAlignment="1">
      <alignment horizontal="left" vertical="center" wrapText="1"/>
    </xf>
    <xf numFmtId="4" fontId="22" fillId="0" borderId="34" xfId="62" applyFont="1" applyBorder="1" applyAlignment="1">
      <alignment horizontal="center" vertical="center" wrapText="1"/>
    </xf>
    <xf numFmtId="0" fontId="25" fillId="0" borderId="38" xfId="59" applyFont="1" applyBorder="1" applyAlignment="1">
      <alignment horizontal="left" vertical="center" wrapText="1"/>
    </xf>
    <xf numFmtId="0" fontId="26" fillId="0" borderId="34" xfId="0" applyFont="1" applyBorder="1" applyAlignment="1" applyProtection="1">
      <alignment horizontal="center" vertical="center"/>
      <protection locked="0"/>
    </xf>
    <xf numFmtId="0" fontId="16" fillId="0" borderId="1" xfId="28" applyFont="1" applyBorder="1" applyAlignment="1">
      <alignment horizontal="center" vertical="center"/>
    </xf>
    <xf numFmtId="0" fontId="25" fillId="0" borderId="38" xfId="36" applyFont="1" applyBorder="1" applyAlignment="1">
      <alignment horizontal="center" vertical="center" wrapText="1"/>
    </xf>
    <xf numFmtId="49" fontId="22" fillId="0" borderId="34" xfId="38" applyFont="1" applyBorder="1" applyAlignment="1">
      <alignment horizontal="center" vertical="center"/>
    </xf>
    <xf numFmtId="4" fontId="13" fillId="0" borderId="34" xfId="57" applyNumberFormat="1" applyFont="1" applyBorder="1" applyAlignment="1">
      <alignment horizontal="center" vertical="center" shrinkToFit="1"/>
    </xf>
    <xf numFmtId="0" fontId="28" fillId="0" borderId="38" xfId="36" applyFont="1" applyBorder="1" applyAlignment="1">
      <alignment horizontal="center" vertical="center" wrapText="1"/>
    </xf>
    <xf numFmtId="4" fontId="22" fillId="0" borderId="34" xfId="57" applyNumberFormat="1" applyFont="1" applyBorder="1" applyAlignment="1">
      <alignment horizontal="center" vertical="center" shrinkToFit="1"/>
    </xf>
    <xf numFmtId="49" fontId="25" fillId="0" borderId="34" xfId="38" applyFont="1" applyBorder="1" applyAlignment="1">
      <alignment horizontal="center" vertical="center"/>
    </xf>
    <xf numFmtId="4" fontId="25" fillId="0" borderId="34" xfId="57" applyNumberFormat="1" applyFont="1" applyBorder="1" applyAlignment="1">
      <alignment horizontal="center" vertical="center" shrinkToFit="1"/>
    </xf>
    <xf numFmtId="0" fontId="27" fillId="0" borderId="38" xfId="0" applyFont="1" applyBorder="1" applyAlignment="1">
      <alignment vertical="center" wrapText="1"/>
    </xf>
    <xf numFmtId="49" fontId="22" fillId="0" borderId="34" xfId="61" applyFont="1" applyBorder="1" applyAlignment="1">
      <alignment horizontal="center" vertical="center" wrapText="1"/>
    </xf>
    <xf numFmtId="49" fontId="23" fillId="0" borderId="38" xfId="0" applyNumberFormat="1" applyFont="1" applyBorder="1" applyAlignment="1">
      <alignment horizontal="left" vertical="center" wrapText="1"/>
    </xf>
    <xf numFmtId="0" fontId="23" fillId="0" borderId="38" xfId="59" applyFont="1" applyBorder="1" applyAlignment="1">
      <alignment horizontal="left" vertical="center" wrapText="1"/>
    </xf>
    <xf numFmtId="49" fontId="23" fillId="0" borderId="34" xfId="61" applyFont="1" applyBorder="1" applyAlignment="1">
      <alignment horizontal="center" vertical="center" wrapText="1"/>
    </xf>
    <xf numFmtId="4" fontId="23" fillId="0" borderId="34" xfId="62" applyFont="1" applyBorder="1" applyAlignment="1">
      <alignment horizontal="center" vertical="center" wrapText="1"/>
    </xf>
    <xf numFmtId="4" fontId="26" fillId="0" borderId="34" xfId="62" applyFont="1" applyBorder="1" applyAlignment="1">
      <alignment horizontal="center" vertical="center" wrapText="1"/>
    </xf>
    <xf numFmtId="0" fontId="26" fillId="0" borderId="38" xfId="59" applyFont="1" applyBorder="1" applyAlignment="1">
      <alignment horizontal="left" vertical="center" wrapText="1"/>
    </xf>
    <xf numFmtId="0" fontId="24" fillId="0" borderId="34" xfId="0" applyFont="1" applyBorder="1" applyAlignment="1" applyProtection="1">
      <alignment horizontal="center" vertical="center"/>
      <protection locked="0"/>
    </xf>
    <xf numFmtId="0" fontId="28" fillId="0" borderId="38" xfId="59" applyFont="1" applyBorder="1" applyAlignment="1">
      <alignment horizontal="left" vertical="center" wrapText="1"/>
    </xf>
    <xf numFmtId="49" fontId="28" fillId="0" borderId="34" xfId="61" applyFont="1" applyBorder="1" applyAlignment="1">
      <alignment horizontal="center" vertical="center" wrapText="1"/>
    </xf>
    <xf numFmtId="4" fontId="28" fillId="0" borderId="34" xfId="62" applyFont="1" applyBorder="1" applyAlignment="1">
      <alignment horizontal="center" vertical="center" wrapText="1"/>
    </xf>
    <xf numFmtId="10" fontId="28" fillId="0" borderId="39" xfId="39" applyNumberFormat="1" applyFont="1" applyBorder="1" applyAlignment="1">
      <alignment horizontal="center" vertical="center" shrinkToFit="1"/>
    </xf>
    <xf numFmtId="49" fontId="13" fillId="0" borderId="34" xfId="67" applyFont="1" applyBorder="1" applyAlignment="1">
      <alignment horizontal="center" vertical="center"/>
    </xf>
    <xf numFmtId="0" fontId="24" fillId="0" borderId="34" xfId="0" applyFont="1" applyBorder="1" applyAlignment="1" applyProtection="1">
      <alignment vertical="center"/>
      <protection locked="0"/>
    </xf>
    <xf numFmtId="4" fontId="24" fillId="0" borderId="34" xfId="0" applyNumberFormat="1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vertical="center"/>
      <protection locked="0"/>
    </xf>
    <xf numFmtId="0" fontId="18" fillId="0" borderId="35" xfId="65" applyFont="1" applyBorder="1" applyAlignment="1">
      <alignment horizontal="left" vertical="center" wrapText="1"/>
    </xf>
    <xf numFmtId="49" fontId="18" fillId="0" borderId="36" xfId="84" applyFont="1" applyBorder="1">
      <alignment horizontal="center" vertical="center"/>
    </xf>
    <xf numFmtId="4" fontId="18" fillId="0" borderId="36" xfId="39" applyFont="1" applyBorder="1" applyAlignment="1">
      <alignment horizontal="center" vertical="center" shrinkToFit="1"/>
    </xf>
    <xf numFmtId="10" fontId="18" fillId="0" borderId="37" xfId="39" applyNumberFormat="1" applyFont="1" applyBorder="1" applyAlignment="1">
      <alignment horizontal="center" vertical="center" shrinkToFit="1"/>
    </xf>
    <xf numFmtId="4" fontId="19" fillId="0" borderId="41" xfId="91" applyFont="1" applyBorder="1" applyAlignment="1">
      <alignment horizontal="center" vertical="center" shrinkToFit="1"/>
    </xf>
    <xf numFmtId="0" fontId="22" fillId="0" borderId="34" xfId="36" applyFont="1" applyBorder="1" applyAlignment="1">
      <alignment horizontal="center" vertical="center" wrapText="1"/>
    </xf>
    <xf numFmtId="0" fontId="13" fillId="0" borderId="34" xfId="40" applyFont="1" applyBorder="1" applyAlignment="1">
      <alignment horizontal="left" vertical="center" wrapText="1"/>
    </xf>
    <xf numFmtId="0" fontId="25" fillId="0" borderId="34" xfId="44" applyFont="1" applyBorder="1" applyAlignment="1">
      <alignment horizontal="left" vertical="center" wrapText="1"/>
    </xf>
    <xf numFmtId="49" fontId="25" fillId="0" borderId="34" xfId="46" applyFont="1" applyBorder="1" applyAlignment="1">
      <alignment horizontal="center" vertical="center"/>
    </xf>
    <xf numFmtId="0" fontId="13" fillId="0" borderId="34" xfId="44" applyFont="1" applyBorder="1" applyAlignment="1">
      <alignment horizontal="left" vertical="center" wrapText="1"/>
    </xf>
    <xf numFmtId="0" fontId="22" fillId="0" borderId="34" xfId="44" applyFont="1" applyBorder="1" applyAlignment="1">
      <alignment horizontal="left" vertical="center" wrapText="1"/>
    </xf>
    <xf numFmtId="49" fontId="22" fillId="0" borderId="34" xfId="46" applyFont="1" applyBorder="1" applyAlignment="1">
      <alignment horizontal="center" vertical="center"/>
    </xf>
    <xf numFmtId="0" fontId="22" fillId="0" borderId="38" xfId="36" applyFont="1" applyBorder="1" applyAlignment="1">
      <alignment horizontal="left" vertical="center" wrapText="1"/>
    </xf>
    <xf numFmtId="0" fontId="22" fillId="0" borderId="38" xfId="59" applyFont="1" applyBorder="1" applyAlignment="1">
      <alignment horizontal="left" vertical="center" wrapText="1"/>
    </xf>
    <xf numFmtId="0" fontId="24" fillId="0" borderId="38" xfId="0" applyFont="1" applyBorder="1" applyAlignment="1" applyProtection="1">
      <alignment vertical="center"/>
      <protection locked="0"/>
    </xf>
    <xf numFmtId="0" fontId="23" fillId="0" borderId="38" xfId="0" applyFont="1" applyBorder="1" applyAlignment="1" applyProtection="1">
      <alignment vertical="center" wrapText="1"/>
      <protection locked="0"/>
    </xf>
    <xf numFmtId="0" fontId="24" fillId="0" borderId="38" xfId="0" applyFont="1" applyBorder="1" applyAlignment="1" applyProtection="1">
      <alignment vertical="center" wrapText="1"/>
      <protection locked="0"/>
    </xf>
    <xf numFmtId="0" fontId="22" fillId="0" borderId="40" xfId="59" applyFont="1" applyBorder="1" applyAlignment="1">
      <alignment horizontal="left" vertical="center" wrapText="1"/>
    </xf>
    <xf numFmtId="49" fontId="22" fillId="0" borderId="41" xfId="67" applyFont="1" applyBorder="1" applyAlignment="1">
      <alignment horizontal="center" vertical="center"/>
    </xf>
    <xf numFmtId="4" fontId="22" fillId="0" borderId="41" xfId="68" applyFont="1" applyBorder="1" applyAlignment="1">
      <alignment horizontal="center" vertical="center" shrinkToFit="1"/>
    </xf>
    <xf numFmtId="10" fontId="13" fillId="0" borderId="42" xfId="39" applyNumberFormat="1" applyFont="1" applyBorder="1" applyAlignment="1">
      <alignment horizontal="center" vertical="center" shrinkToFit="1"/>
    </xf>
    <xf numFmtId="0" fontId="16" fillId="0" borderId="1" xfId="49" applyFont="1" applyBorder="1" applyAlignment="1">
      <alignment horizontal="center" vertical="center"/>
    </xf>
    <xf numFmtId="49" fontId="13" fillId="0" borderId="1" xfId="55" applyFont="1" applyBorder="1" applyAlignment="1">
      <alignment vertical="center"/>
    </xf>
    <xf numFmtId="0" fontId="13" fillId="0" borderId="1" xfId="64" applyFont="1" applyBorder="1" applyAlignment="1">
      <alignment vertical="center" wrapText="1"/>
    </xf>
    <xf numFmtId="0" fontId="17" fillId="0" borderId="1" xfId="3" applyFont="1" applyBorder="1" applyAlignment="1">
      <alignment horizontal="right" vertical="center" wrapText="1"/>
    </xf>
    <xf numFmtId="0" fontId="21" fillId="0" borderId="1" xfId="2" applyFont="1" applyAlignment="1">
      <alignment horizontal="center" vertical="center" wrapText="1"/>
    </xf>
    <xf numFmtId="0" fontId="16" fillId="0" borderId="1" xfId="2" applyFont="1" applyAlignment="1">
      <alignment horizontal="center" vertical="center"/>
    </xf>
    <xf numFmtId="0" fontId="22" fillId="0" borderId="35" xfId="29" applyFont="1" applyBorder="1" applyAlignment="1">
      <alignment horizontal="center" vertical="center" wrapText="1"/>
    </xf>
    <xf numFmtId="0" fontId="22" fillId="0" borderId="38" xfId="29" applyFont="1" applyBorder="1" applyAlignment="1">
      <alignment horizontal="center" vertical="center" wrapText="1"/>
    </xf>
    <xf numFmtId="0" fontId="22" fillId="0" borderId="43" xfId="29" applyFont="1" applyBorder="1" applyAlignment="1">
      <alignment horizontal="center" vertical="center" wrapText="1"/>
    </xf>
    <xf numFmtId="0" fontId="22" fillId="0" borderId="36" xfId="29" applyFont="1" applyBorder="1" applyAlignment="1">
      <alignment horizontal="center" vertical="center" wrapText="1"/>
    </xf>
    <xf numFmtId="0" fontId="22" fillId="0" borderId="34" xfId="29" applyFont="1" applyBorder="1" applyAlignment="1">
      <alignment horizontal="center" vertical="center" wrapText="1"/>
    </xf>
    <xf numFmtId="0" fontId="22" fillId="0" borderId="45" xfId="29" applyFont="1" applyBorder="1" applyAlignment="1">
      <alignment horizontal="center" vertical="center" wrapText="1"/>
    </xf>
    <xf numFmtId="49" fontId="22" fillId="0" borderId="36" xfId="30" applyFont="1" applyBorder="1" applyAlignment="1">
      <alignment horizontal="center" vertical="center" wrapText="1"/>
    </xf>
    <xf numFmtId="49" fontId="22" fillId="0" borderId="34" xfId="30" applyFont="1" applyBorder="1" applyAlignment="1">
      <alignment horizontal="center" vertical="center" wrapText="1"/>
    </xf>
    <xf numFmtId="49" fontId="22" fillId="0" borderId="45" xfId="30" applyFont="1" applyBorder="1" applyAlignment="1">
      <alignment horizontal="center" vertical="center" wrapText="1"/>
    </xf>
    <xf numFmtId="0" fontId="22" fillId="0" borderId="37" xfId="29" applyFont="1" applyBorder="1" applyAlignment="1">
      <alignment horizontal="center" vertical="center" wrapText="1"/>
    </xf>
    <xf numFmtId="0" fontId="22" fillId="0" borderId="39" xfId="29" applyFont="1" applyBorder="1" applyAlignment="1">
      <alignment horizontal="center" vertical="center" wrapText="1"/>
    </xf>
    <xf numFmtId="0" fontId="22" fillId="0" borderId="44" xfId="29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13" xfId="120" applyFont="1" applyAlignment="1">
      <alignment horizontal="left" vertical="center" wrapText="1"/>
    </xf>
    <xf numFmtId="0" fontId="22" fillId="0" borderId="40" xfId="29" applyFont="1" applyBorder="1" applyAlignment="1">
      <alignment horizontal="center" vertical="center" wrapText="1"/>
    </xf>
    <xf numFmtId="0" fontId="22" fillId="0" borderId="41" xfId="29" applyFont="1" applyBorder="1" applyAlignment="1">
      <alignment horizontal="center" vertical="center" wrapText="1"/>
    </xf>
    <xf numFmtId="0" fontId="22" fillId="0" borderId="42" xfId="29" applyFont="1" applyBorder="1" applyAlignment="1">
      <alignment horizontal="center" vertical="center" wrapText="1"/>
    </xf>
  </cellXfs>
  <cellStyles count="130">
    <cellStyle name="br" xfId="124" xr:uid="{00000000-0005-0000-0000-000000000000}"/>
    <cellStyle name="col" xfId="123" xr:uid="{00000000-0005-0000-0000-000001000000}"/>
    <cellStyle name="st128" xfId="120" xr:uid="{00000000-0005-0000-0000-000002000000}"/>
    <cellStyle name="style0" xfId="125" xr:uid="{00000000-0005-0000-0000-000003000000}"/>
    <cellStyle name="td" xfId="126" xr:uid="{00000000-0005-0000-0000-000004000000}"/>
    <cellStyle name="tr" xfId="122" xr:uid="{00000000-0005-0000-0000-000005000000}"/>
    <cellStyle name="xl100" xfId="74" xr:uid="{00000000-0005-0000-0000-000006000000}"/>
    <cellStyle name="xl101" xfId="78" xr:uid="{00000000-0005-0000-0000-000007000000}"/>
    <cellStyle name="xl102" xfId="83" xr:uid="{00000000-0005-0000-0000-000008000000}"/>
    <cellStyle name="xl103" xfId="86" xr:uid="{00000000-0005-0000-0000-000009000000}"/>
    <cellStyle name="xl104" xfId="75" xr:uid="{00000000-0005-0000-0000-00000A000000}"/>
    <cellStyle name="xl105" xfId="79" xr:uid="{00000000-0005-0000-0000-00000B000000}"/>
    <cellStyle name="xl106" xfId="84" xr:uid="{00000000-0005-0000-0000-00000C000000}"/>
    <cellStyle name="xl107" xfId="87" xr:uid="{00000000-0005-0000-0000-00000D000000}"/>
    <cellStyle name="xl108" xfId="80" xr:uid="{00000000-0005-0000-0000-00000E000000}"/>
    <cellStyle name="xl109" xfId="88" xr:uid="{00000000-0005-0000-0000-00000F000000}"/>
    <cellStyle name="xl110" xfId="91" xr:uid="{00000000-0005-0000-0000-000010000000}"/>
    <cellStyle name="xl111" xfId="76" xr:uid="{00000000-0005-0000-0000-000011000000}"/>
    <cellStyle name="xl112" xfId="81" xr:uid="{00000000-0005-0000-0000-000012000000}"/>
    <cellStyle name="xl113" xfId="82" xr:uid="{00000000-0005-0000-0000-000013000000}"/>
    <cellStyle name="xl114" xfId="89" xr:uid="{00000000-0005-0000-0000-000014000000}"/>
    <cellStyle name="xl115" xfId="92" xr:uid="{00000000-0005-0000-0000-000015000000}"/>
    <cellStyle name="xl116" xfId="94" xr:uid="{00000000-0005-0000-0000-000016000000}"/>
    <cellStyle name="xl117" xfId="95" xr:uid="{00000000-0005-0000-0000-000017000000}"/>
    <cellStyle name="xl118" xfId="96" xr:uid="{00000000-0005-0000-0000-000018000000}"/>
    <cellStyle name="xl119" xfId="97" xr:uid="{00000000-0005-0000-0000-000019000000}"/>
    <cellStyle name="xl120" xfId="98" xr:uid="{00000000-0005-0000-0000-00001A000000}"/>
    <cellStyle name="xl121" xfId="99" xr:uid="{00000000-0005-0000-0000-00001B000000}"/>
    <cellStyle name="xl122" xfId="100" xr:uid="{00000000-0005-0000-0000-00001C000000}"/>
    <cellStyle name="xl123" xfId="105" xr:uid="{00000000-0005-0000-0000-00001D000000}"/>
    <cellStyle name="xl124" xfId="110" xr:uid="{00000000-0005-0000-0000-00001E000000}"/>
    <cellStyle name="xl125" xfId="114" xr:uid="{00000000-0005-0000-0000-00001F000000}"/>
    <cellStyle name="xl126" xfId="117" xr:uid="{00000000-0005-0000-0000-000020000000}"/>
    <cellStyle name="xl127" xfId="119" xr:uid="{00000000-0005-0000-0000-000021000000}"/>
    <cellStyle name="xl128" xfId="121" xr:uid="{00000000-0005-0000-0000-000022000000}"/>
    <cellStyle name="xl129" xfId="101" xr:uid="{00000000-0005-0000-0000-000023000000}"/>
    <cellStyle name="xl130" xfId="106" xr:uid="{00000000-0005-0000-0000-000024000000}"/>
    <cellStyle name="xl131" xfId="108" xr:uid="{00000000-0005-0000-0000-000025000000}"/>
    <cellStyle name="xl132" xfId="111" xr:uid="{00000000-0005-0000-0000-000026000000}"/>
    <cellStyle name="xl133" xfId="112" xr:uid="{00000000-0005-0000-0000-000027000000}"/>
    <cellStyle name="xl134" xfId="115" xr:uid="{00000000-0005-0000-0000-000028000000}"/>
    <cellStyle name="xl135" xfId="109" xr:uid="{00000000-0005-0000-0000-000029000000}"/>
    <cellStyle name="xl136" xfId="118" xr:uid="{00000000-0005-0000-0000-00002A000000}"/>
    <cellStyle name="xl137" xfId="102" xr:uid="{00000000-0005-0000-0000-00002B000000}"/>
    <cellStyle name="xl138" xfId="113" xr:uid="{00000000-0005-0000-0000-00002C000000}"/>
    <cellStyle name="xl139" xfId="103" xr:uid="{00000000-0005-0000-0000-00002D000000}"/>
    <cellStyle name="xl140" xfId="107" xr:uid="{00000000-0005-0000-0000-00002E000000}"/>
    <cellStyle name="xl141" xfId="104" xr:uid="{00000000-0005-0000-0000-00002F000000}"/>
    <cellStyle name="xl142" xfId="116" xr:uid="{00000000-0005-0000-0000-000030000000}"/>
    <cellStyle name="xl143" xfId="129" xr:uid="{00000000-0005-0000-0000-000031000000}"/>
    <cellStyle name="xl21" xfId="127" xr:uid="{00000000-0005-0000-0000-000032000000}"/>
    <cellStyle name="xl22" xfId="1" xr:uid="{00000000-0005-0000-0000-000033000000}"/>
    <cellStyle name="xl23" xfId="5" xr:uid="{00000000-0005-0000-0000-000034000000}"/>
    <cellStyle name="xl24" xfId="10" xr:uid="{00000000-0005-0000-0000-000035000000}"/>
    <cellStyle name="xl25" xfId="16" xr:uid="{00000000-0005-0000-0000-000036000000}"/>
    <cellStyle name="xl26" xfId="29" xr:uid="{00000000-0005-0000-0000-000037000000}"/>
    <cellStyle name="xl27" xfId="33" xr:uid="{00000000-0005-0000-0000-000038000000}"/>
    <cellStyle name="xl28" xfId="36" xr:uid="{00000000-0005-0000-0000-000039000000}"/>
    <cellStyle name="xl29" xfId="40" xr:uid="{00000000-0005-0000-0000-00003A000000}"/>
    <cellStyle name="xl30" xfId="44" xr:uid="{00000000-0005-0000-0000-00003B000000}"/>
    <cellStyle name="xl31" xfId="14" xr:uid="{00000000-0005-0000-0000-00003C000000}"/>
    <cellStyle name="xl32" xfId="128" xr:uid="{00000000-0005-0000-0000-00003D000000}"/>
    <cellStyle name="xl33" xfId="24" xr:uid="{00000000-0005-0000-0000-00003E000000}"/>
    <cellStyle name="xl34" xfId="34" xr:uid="{00000000-0005-0000-0000-00003F000000}"/>
    <cellStyle name="xl35" xfId="37" xr:uid="{00000000-0005-0000-0000-000040000000}"/>
    <cellStyle name="xl36" xfId="41" xr:uid="{00000000-0005-0000-0000-000041000000}"/>
    <cellStyle name="xl37" xfId="45" xr:uid="{00000000-0005-0000-0000-000042000000}"/>
    <cellStyle name="xl38" xfId="6" xr:uid="{00000000-0005-0000-0000-000043000000}"/>
    <cellStyle name="xl39" xfId="38" xr:uid="{00000000-0005-0000-0000-000044000000}"/>
    <cellStyle name="xl40" xfId="42" xr:uid="{00000000-0005-0000-0000-000045000000}"/>
    <cellStyle name="xl41" xfId="46" xr:uid="{00000000-0005-0000-0000-000046000000}"/>
    <cellStyle name="xl42" xfId="17" xr:uid="{00000000-0005-0000-0000-000047000000}"/>
    <cellStyle name="xl43" xfId="20" xr:uid="{00000000-0005-0000-0000-000048000000}"/>
    <cellStyle name="xl44" xfId="22" xr:uid="{00000000-0005-0000-0000-000049000000}"/>
    <cellStyle name="xl45" xfId="25" xr:uid="{00000000-0005-0000-0000-00004A000000}"/>
    <cellStyle name="xl46" xfId="30" xr:uid="{00000000-0005-0000-0000-00004B000000}"/>
    <cellStyle name="xl47" xfId="35" xr:uid="{00000000-0005-0000-0000-00004C000000}"/>
    <cellStyle name="xl48" xfId="39" xr:uid="{00000000-0005-0000-0000-00004D000000}"/>
    <cellStyle name="xl49" xfId="43" xr:uid="{00000000-0005-0000-0000-00004E000000}"/>
    <cellStyle name="xl50" xfId="47" xr:uid="{00000000-0005-0000-0000-00004F000000}"/>
    <cellStyle name="xl51" xfId="2" xr:uid="{00000000-0005-0000-0000-000050000000}"/>
    <cellStyle name="xl52" xfId="7" xr:uid="{00000000-0005-0000-0000-000051000000}"/>
    <cellStyle name="xl53" xfId="11" xr:uid="{00000000-0005-0000-0000-000052000000}"/>
    <cellStyle name="xl54" xfId="18" xr:uid="{00000000-0005-0000-0000-000053000000}"/>
    <cellStyle name="xl55" xfId="23" xr:uid="{00000000-0005-0000-0000-000054000000}"/>
    <cellStyle name="xl56" xfId="26" xr:uid="{00000000-0005-0000-0000-000055000000}"/>
    <cellStyle name="xl57" xfId="3" xr:uid="{00000000-0005-0000-0000-000056000000}"/>
    <cellStyle name="xl58" xfId="8" xr:uid="{00000000-0005-0000-0000-000057000000}"/>
    <cellStyle name="xl59" xfId="12" xr:uid="{00000000-0005-0000-0000-000058000000}"/>
    <cellStyle name="xl60" xfId="15" xr:uid="{00000000-0005-0000-0000-000059000000}"/>
    <cellStyle name="xl61" xfId="19" xr:uid="{00000000-0005-0000-0000-00005A000000}"/>
    <cellStyle name="xl62" xfId="21" xr:uid="{00000000-0005-0000-0000-00005B000000}"/>
    <cellStyle name="xl63" xfId="27" xr:uid="{00000000-0005-0000-0000-00005C000000}"/>
    <cellStyle name="xl64" xfId="28" xr:uid="{00000000-0005-0000-0000-00005D000000}"/>
    <cellStyle name="xl65" xfId="4" xr:uid="{00000000-0005-0000-0000-00005E000000}"/>
    <cellStyle name="xl66" xfId="9" xr:uid="{00000000-0005-0000-0000-00005F000000}"/>
    <cellStyle name="xl67" xfId="13" xr:uid="{00000000-0005-0000-0000-000060000000}"/>
    <cellStyle name="xl68" xfId="31" xr:uid="{00000000-0005-0000-0000-000061000000}"/>
    <cellStyle name="xl69" xfId="32" xr:uid="{00000000-0005-0000-0000-000062000000}"/>
    <cellStyle name="xl70" xfId="59" xr:uid="{00000000-0005-0000-0000-000063000000}"/>
    <cellStyle name="xl71" xfId="65" xr:uid="{00000000-0005-0000-0000-000064000000}"/>
    <cellStyle name="xl72" xfId="71" xr:uid="{00000000-0005-0000-0000-000065000000}"/>
    <cellStyle name="xl73" xfId="53" xr:uid="{00000000-0005-0000-0000-000066000000}"/>
    <cellStyle name="xl74" xfId="56" xr:uid="{00000000-0005-0000-0000-000067000000}"/>
    <cellStyle name="xl75" xfId="60" xr:uid="{00000000-0005-0000-0000-000068000000}"/>
    <cellStyle name="xl76" xfId="66" xr:uid="{00000000-0005-0000-0000-000069000000}"/>
    <cellStyle name="xl77" xfId="72" xr:uid="{00000000-0005-0000-0000-00006A000000}"/>
    <cellStyle name="xl78" xfId="50" xr:uid="{00000000-0005-0000-0000-00006B000000}"/>
    <cellStyle name="xl79" xfId="61" xr:uid="{00000000-0005-0000-0000-00006C000000}"/>
    <cellStyle name="xl80" xfId="67" xr:uid="{00000000-0005-0000-0000-00006D000000}"/>
    <cellStyle name="xl81" xfId="51" xr:uid="{00000000-0005-0000-0000-00006E000000}"/>
    <cellStyle name="xl82" xfId="57" xr:uid="{00000000-0005-0000-0000-00006F000000}"/>
    <cellStyle name="xl83" xfId="62" xr:uid="{00000000-0005-0000-0000-000070000000}"/>
    <cellStyle name="xl84" xfId="68" xr:uid="{00000000-0005-0000-0000-000071000000}"/>
    <cellStyle name="xl85" xfId="48" xr:uid="{00000000-0005-0000-0000-000072000000}"/>
    <cellStyle name="xl86" xfId="54" xr:uid="{00000000-0005-0000-0000-000073000000}"/>
    <cellStyle name="xl87" xfId="58" xr:uid="{00000000-0005-0000-0000-000074000000}"/>
    <cellStyle name="xl88" xfId="63" xr:uid="{00000000-0005-0000-0000-000075000000}"/>
    <cellStyle name="xl89" xfId="69" xr:uid="{00000000-0005-0000-0000-000076000000}"/>
    <cellStyle name="xl90" xfId="49" xr:uid="{00000000-0005-0000-0000-000077000000}"/>
    <cellStyle name="xl91" xfId="52" xr:uid="{00000000-0005-0000-0000-000078000000}"/>
    <cellStyle name="xl92" xfId="55" xr:uid="{00000000-0005-0000-0000-000079000000}"/>
    <cellStyle name="xl93" xfId="64" xr:uid="{00000000-0005-0000-0000-00007A000000}"/>
    <cellStyle name="xl94" xfId="70" xr:uid="{00000000-0005-0000-0000-00007B000000}"/>
    <cellStyle name="xl95" xfId="73" xr:uid="{00000000-0005-0000-0000-00007C000000}"/>
    <cellStyle name="xl96" xfId="77" xr:uid="{00000000-0005-0000-0000-00007D000000}"/>
    <cellStyle name="xl97" xfId="85" xr:uid="{00000000-0005-0000-0000-00007E000000}"/>
    <cellStyle name="xl98" xfId="90" xr:uid="{00000000-0005-0000-0000-00007F000000}"/>
    <cellStyle name="xl99" xfId="93" xr:uid="{00000000-0005-0000-0000-000080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view="pageBreakPreview" zoomScaleNormal="100" zoomScaleSheetLayoutView="100" workbookViewId="0">
      <selection activeCell="A6" sqref="A6:D6"/>
    </sheetView>
  </sheetViews>
  <sheetFormatPr defaultRowHeight="15" x14ac:dyDescent="0.25"/>
  <cols>
    <col min="1" max="1" width="50.7109375" style="2" customWidth="1"/>
    <col min="2" max="2" width="24.28515625" style="6" customWidth="1"/>
    <col min="3" max="3" width="19.85546875" style="6" customWidth="1"/>
    <col min="4" max="4" width="14.7109375" style="6" customWidth="1"/>
    <col min="5" max="5" width="17" style="6" customWidth="1"/>
    <col min="6" max="6" width="4.140625" style="2" customWidth="1"/>
    <col min="7" max="16384" width="9.140625" style="2"/>
  </cols>
  <sheetData>
    <row r="1" spans="1:5" ht="17.25" customHeight="1" x14ac:dyDescent="0.25">
      <c r="A1" s="1"/>
      <c r="B1" s="5"/>
      <c r="C1" s="49"/>
      <c r="D1" s="49"/>
      <c r="E1" s="10" t="s">
        <v>183</v>
      </c>
    </row>
    <row r="2" spans="1:5" ht="76.5" customHeight="1" x14ac:dyDescent="0.25">
      <c r="C2" s="116" t="s">
        <v>339</v>
      </c>
      <c r="D2" s="116"/>
      <c r="E2" s="116"/>
    </row>
    <row r="3" spans="1:5" ht="39.75" customHeight="1" x14ac:dyDescent="0.25">
      <c r="A3" s="8"/>
      <c r="B3" s="25"/>
      <c r="C3" s="116" t="s">
        <v>467</v>
      </c>
      <c r="D3" s="116"/>
      <c r="E3" s="116"/>
    </row>
    <row r="4" spans="1:5" ht="19.5" customHeight="1" x14ac:dyDescent="0.25">
      <c r="A4" s="8"/>
      <c r="B4" s="25"/>
      <c r="C4" s="40"/>
      <c r="D4" s="40"/>
      <c r="E4" s="40"/>
    </row>
    <row r="5" spans="1:5" ht="39.75" customHeight="1" x14ac:dyDescent="0.25">
      <c r="A5" s="117" t="s">
        <v>341</v>
      </c>
      <c r="B5" s="117"/>
      <c r="C5" s="117"/>
      <c r="D5" s="117"/>
      <c r="E5" s="117"/>
    </row>
    <row r="6" spans="1:5" ht="14.1" customHeight="1" thickBot="1" x14ac:dyDescent="0.3">
      <c r="A6" s="118"/>
      <c r="B6" s="118"/>
      <c r="C6" s="118"/>
      <c r="D6" s="118"/>
      <c r="E6" s="3"/>
    </row>
    <row r="7" spans="1:5" ht="12.95" customHeight="1" x14ac:dyDescent="0.25">
      <c r="A7" s="119" t="s">
        <v>0</v>
      </c>
      <c r="B7" s="122" t="s">
        <v>1</v>
      </c>
      <c r="C7" s="125" t="s">
        <v>225</v>
      </c>
      <c r="D7" s="125" t="s">
        <v>226</v>
      </c>
      <c r="E7" s="128" t="s">
        <v>235</v>
      </c>
    </row>
    <row r="8" spans="1:5" ht="12" customHeight="1" x14ac:dyDescent="0.25">
      <c r="A8" s="120"/>
      <c r="B8" s="123"/>
      <c r="C8" s="126"/>
      <c r="D8" s="126"/>
      <c r="E8" s="129"/>
    </row>
    <row r="9" spans="1:5" ht="23.25" customHeight="1" x14ac:dyDescent="0.25">
      <c r="A9" s="121"/>
      <c r="B9" s="124"/>
      <c r="C9" s="127"/>
      <c r="D9" s="127"/>
      <c r="E9" s="130"/>
    </row>
    <row r="10" spans="1:5" ht="17.25" customHeight="1" x14ac:dyDescent="0.25">
      <c r="A10" s="97" t="s">
        <v>2</v>
      </c>
      <c r="B10" s="69" t="s">
        <v>3</v>
      </c>
      <c r="C10" s="53">
        <v>518657932.38999999</v>
      </c>
      <c r="D10" s="53">
        <v>503329247.38</v>
      </c>
      <c r="E10" s="43">
        <f>D10/C10</f>
        <v>0.97044548236375239</v>
      </c>
    </row>
    <row r="11" spans="1:5" ht="15" customHeight="1" x14ac:dyDescent="0.25">
      <c r="A11" s="98" t="s">
        <v>4</v>
      </c>
      <c r="B11" s="46"/>
      <c r="C11" s="47"/>
      <c r="D11" s="47"/>
      <c r="E11" s="43"/>
    </row>
    <row r="12" spans="1:5" ht="26.25" customHeight="1" x14ac:dyDescent="0.25">
      <c r="A12" s="99" t="s">
        <v>331</v>
      </c>
      <c r="B12" s="100" t="s">
        <v>408</v>
      </c>
      <c r="C12" s="51">
        <v>305594130.13999999</v>
      </c>
      <c r="D12" s="51">
        <v>323201174.20999998</v>
      </c>
      <c r="E12" s="48">
        <f t="shared" ref="E12:E27" si="0">D12/C12</f>
        <v>1.0576157796680643</v>
      </c>
    </row>
    <row r="13" spans="1:5" ht="22.5" customHeight="1" x14ac:dyDescent="0.25">
      <c r="A13" s="101" t="s">
        <v>227</v>
      </c>
      <c r="B13" s="52" t="s">
        <v>409</v>
      </c>
      <c r="C13" s="51">
        <v>215209190</v>
      </c>
      <c r="D13" s="51">
        <v>233350957.74000001</v>
      </c>
      <c r="E13" s="42">
        <f t="shared" si="0"/>
        <v>1.0842982947893629</v>
      </c>
    </row>
    <row r="14" spans="1:5" ht="25.5" customHeight="1" x14ac:dyDescent="0.25">
      <c r="A14" s="102" t="s">
        <v>228</v>
      </c>
      <c r="B14" s="103" t="s">
        <v>410</v>
      </c>
      <c r="C14" s="54">
        <v>215209190</v>
      </c>
      <c r="D14" s="54">
        <v>233350957.74000001</v>
      </c>
      <c r="E14" s="43">
        <f t="shared" si="0"/>
        <v>1.0842982947893629</v>
      </c>
    </row>
    <row r="15" spans="1:5" ht="95.25" customHeight="1" x14ac:dyDescent="0.25">
      <c r="A15" s="101" t="s">
        <v>243</v>
      </c>
      <c r="B15" s="52" t="s">
        <v>411</v>
      </c>
      <c r="C15" s="51">
        <v>206115490</v>
      </c>
      <c r="D15" s="51">
        <v>224584354.63</v>
      </c>
      <c r="E15" s="42">
        <f t="shared" si="0"/>
        <v>1.0896044476327325</v>
      </c>
    </row>
    <row r="16" spans="1:5" ht="98.25" customHeight="1" x14ac:dyDescent="0.25">
      <c r="A16" s="101" t="s">
        <v>229</v>
      </c>
      <c r="B16" s="52" t="s">
        <v>412</v>
      </c>
      <c r="C16" s="51">
        <v>150000</v>
      </c>
      <c r="D16" s="51">
        <v>95577.600000000006</v>
      </c>
      <c r="E16" s="42">
        <f t="shared" si="0"/>
        <v>0.63718400000000008</v>
      </c>
    </row>
    <row r="17" spans="1:5" ht="45" customHeight="1" x14ac:dyDescent="0.25">
      <c r="A17" s="101" t="s">
        <v>230</v>
      </c>
      <c r="B17" s="52" t="s">
        <v>413</v>
      </c>
      <c r="C17" s="51">
        <v>2238000</v>
      </c>
      <c r="D17" s="51">
        <v>1683513.64</v>
      </c>
      <c r="E17" s="42">
        <f t="shared" si="0"/>
        <v>0.75224023235031279</v>
      </c>
    </row>
    <row r="18" spans="1:5" ht="112.5" customHeight="1" x14ac:dyDescent="0.25">
      <c r="A18" s="101" t="s">
        <v>330</v>
      </c>
      <c r="B18" s="52" t="s">
        <v>414</v>
      </c>
      <c r="C18" s="51">
        <v>0</v>
      </c>
      <c r="D18" s="51">
        <v>67260.460000000006</v>
      </c>
      <c r="E18" s="42"/>
    </row>
    <row r="19" spans="1:5" ht="118.5" customHeight="1" x14ac:dyDescent="0.25">
      <c r="A19" s="101" t="s">
        <v>244</v>
      </c>
      <c r="B19" s="52" t="s">
        <v>415</v>
      </c>
      <c r="C19" s="51">
        <v>1705700</v>
      </c>
      <c r="D19" s="51">
        <v>1955385.92</v>
      </c>
      <c r="E19" s="42">
        <f t="shared" si="0"/>
        <v>1.1463832561411738</v>
      </c>
    </row>
    <row r="20" spans="1:5" ht="61.5" customHeight="1" x14ac:dyDescent="0.25">
      <c r="A20" s="101" t="s">
        <v>245</v>
      </c>
      <c r="B20" s="52" t="s">
        <v>416</v>
      </c>
      <c r="C20" s="51">
        <v>0</v>
      </c>
      <c r="D20" s="51">
        <v>277006.03000000003</v>
      </c>
      <c r="E20" s="42"/>
    </row>
    <row r="21" spans="1:5" ht="60" customHeight="1" x14ac:dyDescent="0.25">
      <c r="A21" s="101" t="s">
        <v>246</v>
      </c>
      <c r="B21" s="52" t="s">
        <v>417</v>
      </c>
      <c r="C21" s="51">
        <v>5000000</v>
      </c>
      <c r="D21" s="51">
        <v>4687859.46</v>
      </c>
      <c r="E21" s="42">
        <f t="shared" si="0"/>
        <v>0.93757189200000002</v>
      </c>
    </row>
    <row r="22" spans="1:5" ht="45.75" customHeight="1" x14ac:dyDescent="0.25">
      <c r="A22" s="102" t="s">
        <v>5</v>
      </c>
      <c r="B22" s="103" t="s">
        <v>418</v>
      </c>
      <c r="C22" s="54">
        <v>4620540</v>
      </c>
      <c r="D22" s="54">
        <v>4767582.55</v>
      </c>
      <c r="E22" s="43">
        <f t="shared" si="0"/>
        <v>1.031823672124903</v>
      </c>
    </row>
    <row r="23" spans="1:5" ht="38.25" customHeight="1" x14ac:dyDescent="0.25">
      <c r="A23" s="101" t="s">
        <v>6</v>
      </c>
      <c r="B23" s="52" t="s">
        <v>419</v>
      </c>
      <c r="C23" s="51">
        <v>4620540</v>
      </c>
      <c r="D23" s="51">
        <v>4767582.55</v>
      </c>
      <c r="E23" s="42">
        <f t="shared" si="0"/>
        <v>1.031823672124903</v>
      </c>
    </row>
    <row r="24" spans="1:5" ht="111" customHeight="1" x14ac:dyDescent="0.25">
      <c r="A24" s="101" t="s">
        <v>318</v>
      </c>
      <c r="B24" s="52" t="s">
        <v>420</v>
      </c>
      <c r="C24" s="51">
        <v>2254580</v>
      </c>
      <c r="D24" s="51">
        <v>2463103.4900000002</v>
      </c>
      <c r="E24" s="42">
        <f t="shared" si="0"/>
        <v>1.0924888404935731</v>
      </c>
    </row>
    <row r="25" spans="1:5" ht="117" customHeight="1" x14ac:dyDescent="0.25">
      <c r="A25" s="101" t="s">
        <v>319</v>
      </c>
      <c r="B25" s="52" t="s">
        <v>421</v>
      </c>
      <c r="C25" s="51">
        <v>14770</v>
      </c>
      <c r="D25" s="51">
        <v>14231.53</v>
      </c>
      <c r="E25" s="42">
        <f t="shared" si="0"/>
        <v>0.96354299255247122</v>
      </c>
    </row>
    <row r="26" spans="1:5" ht="104.25" customHeight="1" x14ac:dyDescent="0.25">
      <c r="A26" s="101" t="s">
        <v>320</v>
      </c>
      <c r="B26" s="52" t="s">
        <v>422</v>
      </c>
      <c r="C26" s="51">
        <v>2620360</v>
      </c>
      <c r="D26" s="51">
        <v>2558353.0699999998</v>
      </c>
      <c r="E26" s="42">
        <f t="shared" si="0"/>
        <v>0.97633648429986708</v>
      </c>
    </row>
    <row r="27" spans="1:5" ht="108.75" customHeight="1" x14ac:dyDescent="0.25">
      <c r="A27" s="101" t="s">
        <v>321</v>
      </c>
      <c r="B27" s="52" t="s">
        <v>423</v>
      </c>
      <c r="C27" s="51">
        <v>-269170</v>
      </c>
      <c r="D27" s="51">
        <v>-268105.53999999998</v>
      </c>
      <c r="E27" s="42">
        <f t="shared" si="0"/>
        <v>0.99604539881859044</v>
      </c>
    </row>
    <row r="28" spans="1:5" ht="21.75" customHeight="1" x14ac:dyDescent="0.25">
      <c r="A28" s="101" t="s">
        <v>7</v>
      </c>
      <c r="B28" s="52" t="s">
        <v>424</v>
      </c>
      <c r="C28" s="51">
        <v>78329000</v>
      </c>
      <c r="D28" s="51">
        <v>77675260.430000007</v>
      </c>
      <c r="E28" s="42">
        <f t="shared" ref="E28:E37" si="1">D28/C28</f>
        <v>0.99165392677041719</v>
      </c>
    </row>
    <row r="29" spans="1:5" ht="30" customHeight="1" x14ac:dyDescent="0.25">
      <c r="A29" s="102" t="s">
        <v>8</v>
      </c>
      <c r="B29" s="103" t="s">
        <v>425</v>
      </c>
      <c r="C29" s="54">
        <v>2565100</v>
      </c>
      <c r="D29" s="54">
        <v>3116666.69</v>
      </c>
      <c r="E29" s="43">
        <f t="shared" si="1"/>
        <v>1.2150273634556157</v>
      </c>
    </row>
    <row r="30" spans="1:5" ht="46.5" customHeight="1" x14ac:dyDescent="0.25">
      <c r="A30" s="101" t="s">
        <v>9</v>
      </c>
      <c r="B30" s="52" t="s">
        <v>426</v>
      </c>
      <c r="C30" s="51">
        <v>2565100</v>
      </c>
      <c r="D30" s="51">
        <v>3116666.69</v>
      </c>
      <c r="E30" s="42">
        <f t="shared" si="1"/>
        <v>1.2150273634556157</v>
      </c>
    </row>
    <row r="31" spans="1:5" ht="27.75" customHeight="1" x14ac:dyDescent="0.25">
      <c r="A31" s="102" t="s">
        <v>10</v>
      </c>
      <c r="B31" s="103" t="s">
        <v>427</v>
      </c>
      <c r="C31" s="54">
        <v>75763900</v>
      </c>
      <c r="D31" s="54">
        <v>74558593.739999995</v>
      </c>
      <c r="E31" s="43">
        <f t="shared" si="1"/>
        <v>0.98409128542749247</v>
      </c>
    </row>
    <row r="32" spans="1:5" ht="45.75" customHeight="1" x14ac:dyDescent="0.25">
      <c r="A32" s="101" t="s">
        <v>11</v>
      </c>
      <c r="B32" s="52" t="s">
        <v>428</v>
      </c>
      <c r="C32" s="51">
        <v>64621500</v>
      </c>
      <c r="D32" s="51">
        <v>60265823.270000003</v>
      </c>
      <c r="E32" s="42">
        <f t="shared" si="1"/>
        <v>0.9325970964771787</v>
      </c>
    </row>
    <row r="33" spans="1:5" ht="38.25" customHeight="1" x14ac:dyDescent="0.25">
      <c r="A33" s="101" t="s">
        <v>12</v>
      </c>
      <c r="B33" s="52" t="s">
        <v>429</v>
      </c>
      <c r="C33" s="51">
        <v>11142400</v>
      </c>
      <c r="D33" s="51">
        <v>14292770.470000001</v>
      </c>
      <c r="E33" s="42">
        <f t="shared" si="1"/>
        <v>1.2827371544730042</v>
      </c>
    </row>
    <row r="34" spans="1:5" ht="48.75" customHeight="1" x14ac:dyDescent="0.25">
      <c r="A34" s="102" t="s">
        <v>13</v>
      </c>
      <c r="B34" s="103" t="s">
        <v>430</v>
      </c>
      <c r="C34" s="54">
        <v>881400</v>
      </c>
      <c r="D34" s="54">
        <v>805874.91</v>
      </c>
      <c r="E34" s="43">
        <f t="shared" si="1"/>
        <v>0.91431235534377131</v>
      </c>
    </row>
    <row r="35" spans="1:5" ht="80.25" customHeight="1" x14ac:dyDescent="0.25">
      <c r="A35" s="101" t="s">
        <v>14</v>
      </c>
      <c r="B35" s="52" t="s">
        <v>431</v>
      </c>
      <c r="C35" s="51">
        <v>679600</v>
      </c>
      <c r="D35" s="51">
        <v>566981.34</v>
      </c>
      <c r="E35" s="42">
        <f t="shared" si="1"/>
        <v>0.83428684520306062</v>
      </c>
    </row>
    <row r="36" spans="1:5" ht="79.5" customHeight="1" x14ac:dyDescent="0.25">
      <c r="A36" s="101" t="s">
        <v>15</v>
      </c>
      <c r="B36" s="52" t="s">
        <v>432</v>
      </c>
      <c r="C36" s="51">
        <v>201800</v>
      </c>
      <c r="D36" s="51">
        <v>238893.57</v>
      </c>
      <c r="E36" s="42">
        <f t="shared" si="1"/>
        <v>1.183813528245788</v>
      </c>
    </row>
    <row r="37" spans="1:5" ht="34.5" customHeight="1" x14ac:dyDescent="0.25">
      <c r="A37" s="102" t="s">
        <v>16</v>
      </c>
      <c r="B37" s="103" t="s">
        <v>433</v>
      </c>
      <c r="C37" s="54">
        <v>2200000</v>
      </c>
      <c r="D37" s="54">
        <v>2002816.65</v>
      </c>
      <c r="E37" s="43">
        <f t="shared" si="1"/>
        <v>0.9103712045454545</v>
      </c>
    </row>
    <row r="38" spans="1:5" ht="93" customHeight="1" x14ac:dyDescent="0.25">
      <c r="A38" s="101" t="s">
        <v>407</v>
      </c>
      <c r="B38" s="52" t="s">
        <v>434</v>
      </c>
      <c r="C38" s="51">
        <v>0</v>
      </c>
      <c r="D38" s="51">
        <v>17822</v>
      </c>
      <c r="E38" s="43"/>
    </row>
    <row r="39" spans="1:5" ht="58.5" customHeight="1" x14ac:dyDescent="0.25">
      <c r="A39" s="101" t="s">
        <v>17</v>
      </c>
      <c r="B39" s="52" t="s">
        <v>435</v>
      </c>
      <c r="C39" s="51">
        <v>2200000</v>
      </c>
      <c r="D39" s="51">
        <v>1984994.65</v>
      </c>
      <c r="E39" s="42">
        <f>D39/C39</f>
        <v>0.9022702954545454</v>
      </c>
    </row>
    <row r="40" spans="1:5" ht="36" customHeight="1" x14ac:dyDescent="0.25">
      <c r="A40" s="102" t="s">
        <v>18</v>
      </c>
      <c r="B40" s="103" t="s">
        <v>436</v>
      </c>
      <c r="C40" s="54">
        <v>115000</v>
      </c>
      <c r="D40" s="54">
        <v>2280471.1</v>
      </c>
      <c r="E40" s="43">
        <f t="shared" ref="E40:E42" si="2">D40/C40</f>
        <v>19.830183478260871</v>
      </c>
    </row>
    <row r="41" spans="1:5" ht="61.5" customHeight="1" x14ac:dyDescent="0.25">
      <c r="A41" s="101" t="s">
        <v>237</v>
      </c>
      <c r="B41" s="52" t="s">
        <v>437</v>
      </c>
      <c r="C41" s="51">
        <v>50000</v>
      </c>
      <c r="D41" s="51">
        <v>68000</v>
      </c>
      <c r="E41" s="42">
        <f t="shared" si="2"/>
        <v>1.36</v>
      </c>
    </row>
    <row r="42" spans="1:5" ht="81" customHeight="1" x14ac:dyDescent="0.25">
      <c r="A42" s="101" t="s">
        <v>313</v>
      </c>
      <c r="B42" s="52" t="s">
        <v>438</v>
      </c>
      <c r="C42" s="51">
        <v>3670000</v>
      </c>
      <c r="D42" s="51">
        <v>3905925.79</v>
      </c>
      <c r="E42" s="42">
        <f t="shared" si="2"/>
        <v>1.0642849564032697</v>
      </c>
    </row>
    <row r="43" spans="1:5" ht="90" customHeight="1" x14ac:dyDescent="0.25">
      <c r="A43" s="101" t="s">
        <v>19</v>
      </c>
      <c r="B43" s="52" t="s">
        <v>439</v>
      </c>
      <c r="C43" s="51">
        <v>85000</v>
      </c>
      <c r="D43" s="51">
        <v>74756</v>
      </c>
      <c r="E43" s="42">
        <f t="shared" ref="E43:E48" si="3">D43/C43</f>
        <v>0.87948235294117649</v>
      </c>
    </row>
    <row r="44" spans="1:5" ht="28.5" customHeight="1" x14ac:dyDescent="0.25">
      <c r="A44" s="101" t="s">
        <v>20</v>
      </c>
      <c r="B44" s="52" t="s">
        <v>440</v>
      </c>
      <c r="C44" s="51">
        <v>549000.14</v>
      </c>
      <c r="D44" s="51">
        <v>550000.14</v>
      </c>
      <c r="E44" s="42">
        <f t="shared" si="3"/>
        <v>1.0018214931602749</v>
      </c>
    </row>
    <row r="45" spans="1:5" ht="45.75" customHeight="1" x14ac:dyDescent="0.25">
      <c r="A45" s="101" t="s">
        <v>194</v>
      </c>
      <c r="B45" s="52" t="s">
        <v>441</v>
      </c>
      <c r="C45" s="51">
        <v>549000.14</v>
      </c>
      <c r="D45" s="51">
        <v>550000.14</v>
      </c>
      <c r="E45" s="42">
        <f t="shared" si="3"/>
        <v>1.0018214931602749</v>
      </c>
    </row>
    <row r="46" spans="1:5" ht="32.25" customHeight="1" x14ac:dyDescent="0.25">
      <c r="A46" s="102" t="s">
        <v>21</v>
      </c>
      <c r="B46" s="103" t="s">
        <v>442</v>
      </c>
      <c r="C46" s="54">
        <v>213063802.25</v>
      </c>
      <c r="D46" s="54">
        <v>180128073.16999999</v>
      </c>
      <c r="E46" s="43">
        <f t="shared" si="3"/>
        <v>0.84541846746283711</v>
      </c>
    </row>
    <row r="47" spans="1:5" ht="55.5" customHeight="1" x14ac:dyDescent="0.25">
      <c r="A47" s="101" t="s">
        <v>22</v>
      </c>
      <c r="B47" s="52" t="s">
        <v>443</v>
      </c>
      <c r="C47" s="51">
        <v>213063802.25</v>
      </c>
      <c r="D47" s="51">
        <v>180128073.16999999</v>
      </c>
      <c r="E47" s="42">
        <f t="shared" si="3"/>
        <v>0.84541846746283711</v>
      </c>
    </row>
    <row r="48" spans="1:5" ht="45" customHeight="1" x14ac:dyDescent="0.25">
      <c r="A48" s="101" t="s">
        <v>195</v>
      </c>
      <c r="B48" s="52" t="s">
        <v>444</v>
      </c>
      <c r="C48" s="51">
        <v>11512200</v>
      </c>
      <c r="D48" s="51">
        <v>11384841.609999999</v>
      </c>
      <c r="E48" s="42">
        <f t="shared" si="3"/>
        <v>0.98893709369190941</v>
      </c>
    </row>
    <row r="49" spans="1:5" ht="48.75" customHeight="1" x14ac:dyDescent="0.25">
      <c r="A49" s="101" t="s">
        <v>247</v>
      </c>
      <c r="B49" s="52" t="s">
        <v>445</v>
      </c>
      <c r="C49" s="51">
        <v>9512200</v>
      </c>
      <c r="D49" s="51">
        <v>9512200</v>
      </c>
      <c r="E49" s="42">
        <f t="shared" ref="E49:E55" si="4">D49/C49</f>
        <v>1</v>
      </c>
    </row>
    <row r="50" spans="1:5" ht="27.75" customHeight="1" x14ac:dyDescent="0.25">
      <c r="A50" s="101" t="s">
        <v>196</v>
      </c>
      <c r="B50" s="52" t="s">
        <v>446</v>
      </c>
      <c r="C50" s="51">
        <v>2000000</v>
      </c>
      <c r="D50" s="51">
        <v>1872641.61</v>
      </c>
      <c r="E50" s="42">
        <f t="shared" si="4"/>
        <v>0.93632080500000003</v>
      </c>
    </row>
    <row r="51" spans="1:5" ht="48.75" customHeight="1" x14ac:dyDescent="0.25">
      <c r="A51" s="101" t="s">
        <v>23</v>
      </c>
      <c r="B51" s="52" t="s">
        <v>447</v>
      </c>
      <c r="C51" s="51">
        <v>832230</v>
      </c>
      <c r="D51" s="51">
        <v>832230</v>
      </c>
      <c r="E51" s="42">
        <f t="shared" si="4"/>
        <v>1</v>
      </c>
    </row>
    <row r="52" spans="1:5" ht="37.5" customHeight="1" x14ac:dyDescent="0.25">
      <c r="A52" s="101" t="s">
        <v>24</v>
      </c>
      <c r="B52" s="52" t="s">
        <v>448</v>
      </c>
      <c r="C52" s="51">
        <v>110</v>
      </c>
      <c r="D52" s="51">
        <v>110</v>
      </c>
      <c r="E52" s="42">
        <f t="shared" si="4"/>
        <v>1</v>
      </c>
    </row>
    <row r="53" spans="1:5" ht="61.5" customHeight="1" x14ac:dyDescent="0.25">
      <c r="A53" s="101" t="s">
        <v>197</v>
      </c>
      <c r="B53" s="52" t="s">
        <v>449</v>
      </c>
      <c r="C53" s="51">
        <v>832120</v>
      </c>
      <c r="D53" s="51">
        <v>832120</v>
      </c>
      <c r="E53" s="42">
        <f t="shared" si="4"/>
        <v>1</v>
      </c>
    </row>
    <row r="54" spans="1:5" ht="27.75" customHeight="1" x14ac:dyDescent="0.25">
      <c r="A54" s="101" t="s">
        <v>25</v>
      </c>
      <c r="B54" s="52" t="s">
        <v>450</v>
      </c>
      <c r="C54" s="51">
        <v>200719372.25</v>
      </c>
      <c r="D54" s="51">
        <v>167911001.56</v>
      </c>
      <c r="E54" s="42">
        <f t="shared" si="4"/>
        <v>0.83654606766537454</v>
      </c>
    </row>
    <row r="55" spans="1:5" ht="74.25" customHeight="1" x14ac:dyDescent="0.25">
      <c r="A55" s="101" t="s">
        <v>198</v>
      </c>
      <c r="B55" s="52" t="s">
        <v>451</v>
      </c>
      <c r="C55" s="51">
        <v>510000</v>
      </c>
      <c r="D55" s="51">
        <v>310000</v>
      </c>
      <c r="E55" s="42">
        <f t="shared" si="4"/>
        <v>0.60784313725490191</v>
      </c>
    </row>
    <row r="56" spans="1:5" ht="41.25" customHeight="1" x14ac:dyDescent="0.25">
      <c r="A56" s="101" t="s">
        <v>26</v>
      </c>
      <c r="B56" s="52" t="s">
        <v>452</v>
      </c>
      <c r="C56" s="51">
        <v>200209372.25</v>
      </c>
      <c r="D56" s="51">
        <v>167601001.56</v>
      </c>
      <c r="E56" s="42">
        <f t="shared" ref="E56" si="5">D56/C56</f>
        <v>0.83712865025478345</v>
      </c>
    </row>
    <row r="57" spans="1:5" ht="56.25" customHeight="1" x14ac:dyDescent="0.25"/>
    <row r="58" spans="1:5" ht="73.5" customHeight="1" x14ac:dyDescent="0.25"/>
    <row r="59" spans="1:5" ht="37.5" customHeight="1" x14ac:dyDescent="0.25"/>
    <row r="60" spans="1:5" ht="44.25" customHeight="1" x14ac:dyDescent="0.25"/>
    <row r="61" spans="1:5" ht="69" customHeight="1" x14ac:dyDescent="0.25"/>
    <row r="62" spans="1:5" ht="39" customHeight="1" x14ac:dyDescent="0.25"/>
    <row r="63" spans="1:5" ht="51.75" customHeight="1" x14ac:dyDescent="0.25"/>
    <row r="64" spans="1:5" ht="135" customHeight="1" x14ac:dyDescent="0.25"/>
  </sheetData>
  <mergeCells count="9">
    <mergeCell ref="C2:E2"/>
    <mergeCell ref="A5:E5"/>
    <mergeCell ref="A6:D6"/>
    <mergeCell ref="C3:E3"/>
    <mergeCell ref="A7:A9"/>
    <mergeCell ref="B7:B9"/>
    <mergeCell ref="C7:C9"/>
    <mergeCell ref="D7:D9"/>
    <mergeCell ref="E7:E9"/>
  </mergeCells>
  <pageMargins left="0.39370078740157483" right="0.39370078740157483" top="0.39370078740157483" bottom="0.39370078740157483" header="0.51181102362204722" footer="0.51181102362204722"/>
  <pageSetup paperSize="9" scale="75" fitToHeight="10" orientation="portrait" r:id="rId1"/>
  <headerFooter>
    <oddFooter>Страница &amp;P</oddFooter>
  </headerFooter>
  <rowBreaks count="2" manualBreakCount="2">
    <brk id="23" max="4" man="1"/>
    <brk id="3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1"/>
  <sheetViews>
    <sheetView tabSelected="1" view="pageBreakPreview" zoomScaleNormal="100" zoomScaleSheetLayoutView="100" workbookViewId="0">
      <selection activeCell="C3" sqref="C3:E3"/>
    </sheetView>
  </sheetViews>
  <sheetFormatPr defaultRowHeight="35.1" customHeight="1" x14ac:dyDescent="0.25"/>
  <cols>
    <col min="1" max="1" width="50.85546875" style="2" customWidth="1"/>
    <col min="2" max="2" width="24.42578125" style="2" customWidth="1"/>
    <col min="3" max="3" width="20.5703125" style="2" customWidth="1"/>
    <col min="4" max="4" width="14.5703125" style="2" customWidth="1"/>
    <col min="5" max="5" width="15.42578125" style="2" customWidth="1"/>
    <col min="6" max="6" width="5.5703125" style="2" customWidth="1"/>
    <col min="7" max="16384" width="9.140625" style="2"/>
  </cols>
  <sheetData>
    <row r="1" spans="1:6" ht="28.5" customHeight="1" x14ac:dyDescent="0.25">
      <c r="C1" s="7"/>
      <c r="D1" s="7"/>
      <c r="E1" s="10" t="s">
        <v>184</v>
      </c>
    </row>
    <row r="2" spans="1:6" ht="83.25" customHeight="1" x14ac:dyDescent="0.25">
      <c r="C2" s="116" t="s">
        <v>339</v>
      </c>
      <c r="D2" s="116"/>
      <c r="E2" s="116"/>
    </row>
    <row r="3" spans="1:6" ht="35.1" customHeight="1" x14ac:dyDescent="0.25">
      <c r="C3" s="116" t="s">
        <v>467</v>
      </c>
      <c r="D3" s="116"/>
      <c r="E3" s="116"/>
    </row>
    <row r="4" spans="1:6" ht="21.75" customHeight="1" x14ac:dyDescent="0.25"/>
    <row r="5" spans="1:6" ht="57" customHeight="1" x14ac:dyDescent="0.25">
      <c r="A5" s="131" t="s">
        <v>342</v>
      </c>
      <c r="B5" s="131"/>
      <c r="C5" s="131"/>
      <c r="D5" s="131"/>
      <c r="E5" s="131"/>
    </row>
    <row r="6" spans="1:6" ht="8.25" customHeight="1" thickBot="1" x14ac:dyDescent="0.3">
      <c r="A6" s="67"/>
      <c r="B6" s="67"/>
      <c r="C6" s="67"/>
      <c r="D6" s="67"/>
      <c r="E6" s="67"/>
      <c r="F6" s="25"/>
    </row>
    <row r="7" spans="1:6" ht="30.75" customHeight="1" x14ac:dyDescent="0.25">
      <c r="A7" s="119" t="s">
        <v>0</v>
      </c>
      <c r="B7" s="122" t="s">
        <v>1</v>
      </c>
      <c r="C7" s="125" t="s">
        <v>225</v>
      </c>
      <c r="D7" s="125" t="s">
        <v>226</v>
      </c>
      <c r="E7" s="128" t="s">
        <v>235</v>
      </c>
      <c r="F7" s="113"/>
    </row>
    <row r="8" spans="1:6" ht="34.5" hidden="1" customHeight="1" x14ac:dyDescent="0.25">
      <c r="A8" s="120"/>
      <c r="B8" s="123"/>
      <c r="C8" s="126"/>
      <c r="D8" s="126"/>
      <c r="E8" s="129"/>
      <c r="F8" s="113"/>
    </row>
    <row r="9" spans="1:6" ht="19.5" customHeight="1" x14ac:dyDescent="0.25">
      <c r="A9" s="120"/>
      <c r="B9" s="123"/>
      <c r="C9" s="126"/>
      <c r="D9" s="126"/>
      <c r="E9" s="129"/>
      <c r="F9" s="113"/>
    </row>
    <row r="10" spans="1:6" ht="35.1" customHeight="1" x14ac:dyDescent="0.25">
      <c r="A10" s="104" t="s">
        <v>27</v>
      </c>
      <c r="B10" s="69" t="s">
        <v>3</v>
      </c>
      <c r="C10" s="53">
        <v>578757418.34000003</v>
      </c>
      <c r="D10" s="53">
        <v>515730819.00999999</v>
      </c>
      <c r="E10" s="41">
        <f>D10/C10</f>
        <v>0.89110014432165063</v>
      </c>
      <c r="F10" s="114"/>
    </row>
    <row r="11" spans="1:6" ht="27" customHeight="1" x14ac:dyDescent="0.25">
      <c r="A11" s="68" t="s">
        <v>4</v>
      </c>
      <c r="B11" s="69"/>
      <c r="C11" s="70"/>
      <c r="D11" s="70"/>
      <c r="E11" s="62"/>
      <c r="F11" s="114"/>
    </row>
    <row r="12" spans="1:6" ht="27" customHeight="1" x14ac:dyDescent="0.25">
      <c r="A12" s="71" t="s">
        <v>454</v>
      </c>
      <c r="B12" s="69"/>
      <c r="C12" s="72">
        <f>C13+C19+C39+C42+C45+C49</f>
        <v>54948016.43</v>
      </c>
      <c r="D12" s="72">
        <f>D13+D19+D39+D42+D45+D49</f>
        <v>52748995.079999998</v>
      </c>
      <c r="E12" s="41">
        <f t="shared" ref="E12:E19" si="0">D12/C12</f>
        <v>0.95997996847071987</v>
      </c>
      <c r="F12" s="114"/>
    </row>
    <row r="13" spans="1:6" ht="48" customHeight="1" x14ac:dyDescent="0.25">
      <c r="A13" s="55" t="s">
        <v>270</v>
      </c>
      <c r="B13" s="73"/>
      <c r="C13" s="74">
        <f>C14</f>
        <v>1859160</v>
      </c>
      <c r="D13" s="74">
        <f>D14</f>
        <v>1825675.62</v>
      </c>
      <c r="E13" s="58">
        <f t="shared" si="0"/>
        <v>0.98198951139224167</v>
      </c>
      <c r="F13" s="114"/>
    </row>
    <row r="14" spans="1:6" ht="35.1" customHeight="1" x14ac:dyDescent="0.25">
      <c r="A14" s="55" t="s">
        <v>302</v>
      </c>
      <c r="B14" s="56" t="s">
        <v>28</v>
      </c>
      <c r="C14" s="57">
        <v>1859160</v>
      </c>
      <c r="D14" s="57">
        <v>1825675.62</v>
      </c>
      <c r="E14" s="58">
        <f t="shared" si="0"/>
        <v>0.98198951139224167</v>
      </c>
      <c r="F14" s="115"/>
    </row>
    <row r="15" spans="1:6" ht="57.75" customHeight="1" x14ac:dyDescent="0.25">
      <c r="A15" s="59" t="s">
        <v>29</v>
      </c>
      <c r="B15" s="60" t="s">
        <v>30</v>
      </c>
      <c r="C15" s="61">
        <v>1859160</v>
      </c>
      <c r="D15" s="61">
        <v>1825675.62</v>
      </c>
      <c r="E15" s="62">
        <f>D15/C15</f>
        <v>0.98198951139224167</v>
      </c>
      <c r="F15" s="115"/>
    </row>
    <row r="16" spans="1:6" ht="35.1" customHeight="1" x14ac:dyDescent="0.25">
      <c r="A16" s="59" t="s">
        <v>31</v>
      </c>
      <c r="B16" s="60" t="s">
        <v>32</v>
      </c>
      <c r="C16" s="61">
        <v>1859160</v>
      </c>
      <c r="D16" s="61">
        <v>1825675.62</v>
      </c>
      <c r="E16" s="62">
        <f t="shared" si="0"/>
        <v>0.98198951139224167</v>
      </c>
      <c r="F16" s="115"/>
    </row>
    <row r="17" spans="1:6" ht="35.1" customHeight="1" x14ac:dyDescent="0.25">
      <c r="A17" s="59" t="s">
        <v>33</v>
      </c>
      <c r="B17" s="60" t="s">
        <v>34</v>
      </c>
      <c r="C17" s="61">
        <v>1427960</v>
      </c>
      <c r="D17" s="61">
        <v>1406928.15</v>
      </c>
      <c r="E17" s="62">
        <f t="shared" si="0"/>
        <v>0.98527140115969625</v>
      </c>
      <c r="F17" s="115"/>
    </row>
    <row r="18" spans="1:6" ht="48.75" customHeight="1" x14ac:dyDescent="0.25">
      <c r="A18" s="59" t="s">
        <v>35</v>
      </c>
      <c r="B18" s="60" t="s">
        <v>36</v>
      </c>
      <c r="C18" s="61">
        <v>431200</v>
      </c>
      <c r="D18" s="61">
        <v>418747.47</v>
      </c>
      <c r="E18" s="62">
        <f t="shared" si="0"/>
        <v>0.97112121985157696</v>
      </c>
      <c r="F18" s="115"/>
    </row>
    <row r="19" spans="1:6" ht="50.25" customHeight="1" x14ac:dyDescent="0.25">
      <c r="A19" s="55" t="s">
        <v>271</v>
      </c>
      <c r="B19" s="56"/>
      <c r="C19" s="57">
        <f>C20+C25+C35</f>
        <v>45941136.43</v>
      </c>
      <c r="D19" s="57">
        <f>D20+D25+D35</f>
        <v>44015355.789999999</v>
      </c>
      <c r="E19" s="58">
        <f t="shared" si="0"/>
        <v>0.9580815628508822</v>
      </c>
      <c r="F19" s="115"/>
    </row>
    <row r="20" spans="1:6" ht="35.1" customHeight="1" x14ac:dyDescent="0.25">
      <c r="A20" s="55" t="s">
        <v>302</v>
      </c>
      <c r="B20" s="56" t="s">
        <v>39</v>
      </c>
      <c r="C20" s="57">
        <v>26034751</v>
      </c>
      <c r="D20" s="57">
        <v>26034749.960000001</v>
      </c>
      <c r="E20" s="58">
        <f t="shared" ref="E20:E41" si="1">D20/C20</f>
        <v>0.99999996005339176</v>
      </c>
      <c r="F20" s="115"/>
    </row>
    <row r="21" spans="1:6" ht="56.25" customHeight="1" x14ac:dyDescent="0.25">
      <c r="A21" s="59" t="s">
        <v>29</v>
      </c>
      <c r="B21" s="60" t="s">
        <v>40</v>
      </c>
      <c r="C21" s="61">
        <v>26034751</v>
      </c>
      <c r="D21" s="61">
        <v>26034749.960000001</v>
      </c>
      <c r="E21" s="62">
        <f t="shared" si="1"/>
        <v>0.99999996005339176</v>
      </c>
      <c r="F21" s="115"/>
    </row>
    <row r="22" spans="1:6" ht="35.1" customHeight="1" x14ac:dyDescent="0.25">
      <c r="A22" s="59" t="s">
        <v>31</v>
      </c>
      <c r="B22" s="60" t="s">
        <v>41</v>
      </c>
      <c r="C22" s="61">
        <v>26034751</v>
      </c>
      <c r="D22" s="61">
        <v>26034749.960000001</v>
      </c>
      <c r="E22" s="62">
        <f t="shared" si="1"/>
        <v>0.99999996005339176</v>
      </c>
      <c r="F22" s="115"/>
    </row>
    <row r="23" spans="1:6" ht="35.1" customHeight="1" x14ac:dyDescent="0.25">
      <c r="A23" s="59" t="s">
        <v>33</v>
      </c>
      <c r="B23" s="60" t="s">
        <v>42</v>
      </c>
      <c r="C23" s="61">
        <v>20021623</v>
      </c>
      <c r="D23" s="61">
        <v>20021622.109999999</v>
      </c>
      <c r="E23" s="62">
        <f t="shared" si="1"/>
        <v>0.99999995554805921</v>
      </c>
      <c r="F23" s="115"/>
    </row>
    <row r="24" spans="1:6" ht="49.5" customHeight="1" x14ac:dyDescent="0.25">
      <c r="A24" s="59" t="s">
        <v>35</v>
      </c>
      <c r="B24" s="60" t="s">
        <v>43</v>
      </c>
      <c r="C24" s="61">
        <v>6013128</v>
      </c>
      <c r="D24" s="61">
        <v>6013127.8499999996</v>
      </c>
      <c r="E24" s="62">
        <f t="shared" si="1"/>
        <v>0.99999997505458049</v>
      </c>
      <c r="F24" s="115"/>
    </row>
    <row r="25" spans="1:6" ht="35.1" customHeight="1" x14ac:dyDescent="0.25">
      <c r="A25" s="55" t="s">
        <v>302</v>
      </c>
      <c r="B25" s="56" t="s">
        <v>44</v>
      </c>
      <c r="C25" s="57">
        <v>19906275.43</v>
      </c>
      <c r="D25" s="57">
        <v>17980495.829999998</v>
      </c>
      <c r="E25" s="58">
        <f t="shared" si="1"/>
        <v>0.90325766330462143</v>
      </c>
      <c r="F25" s="115"/>
    </row>
    <row r="26" spans="1:6" ht="59.25" customHeight="1" x14ac:dyDescent="0.25">
      <c r="A26" s="59" t="s">
        <v>37</v>
      </c>
      <c r="B26" s="60" t="s">
        <v>45</v>
      </c>
      <c r="C26" s="61">
        <v>19433775.43</v>
      </c>
      <c r="D26" s="61">
        <v>17798441.829999998</v>
      </c>
      <c r="E26" s="62">
        <f t="shared" si="1"/>
        <v>0.9158509572218515</v>
      </c>
      <c r="F26" s="115"/>
    </row>
    <row r="27" spans="1:6" ht="35.1" customHeight="1" x14ac:dyDescent="0.25">
      <c r="A27" s="59" t="s">
        <v>38</v>
      </c>
      <c r="B27" s="60" t="s">
        <v>46</v>
      </c>
      <c r="C27" s="61">
        <v>19433775.43</v>
      </c>
      <c r="D27" s="61">
        <v>17798441.829999998</v>
      </c>
      <c r="E27" s="62">
        <f t="shared" si="1"/>
        <v>0.9158509572218515</v>
      </c>
      <c r="F27" s="115"/>
    </row>
    <row r="28" spans="1:6" ht="35.1" customHeight="1" x14ac:dyDescent="0.25">
      <c r="A28" s="59" t="s">
        <v>47</v>
      </c>
      <c r="B28" s="60" t="s">
        <v>48</v>
      </c>
      <c r="C28" s="61">
        <v>18658275.43</v>
      </c>
      <c r="D28" s="61">
        <v>17097841.829999998</v>
      </c>
      <c r="E28" s="62">
        <f t="shared" si="1"/>
        <v>0.9163677476059211</v>
      </c>
      <c r="F28" s="115"/>
    </row>
    <row r="29" spans="1:6" ht="52.5" customHeight="1" x14ac:dyDescent="0.25">
      <c r="A29" s="75" t="s">
        <v>49</v>
      </c>
      <c r="B29" s="60" t="s">
        <v>50</v>
      </c>
      <c r="C29" s="61">
        <v>775500</v>
      </c>
      <c r="D29" s="61">
        <v>700600</v>
      </c>
      <c r="E29" s="62">
        <f t="shared" si="1"/>
        <v>0.90341715022566083</v>
      </c>
      <c r="F29" s="115"/>
    </row>
    <row r="30" spans="1:6" ht="35.1" customHeight="1" x14ac:dyDescent="0.25">
      <c r="A30" s="59" t="s">
        <v>51</v>
      </c>
      <c r="B30" s="60" t="s">
        <v>52</v>
      </c>
      <c r="C30" s="61">
        <v>472500</v>
      </c>
      <c r="D30" s="61">
        <v>182054</v>
      </c>
      <c r="E30" s="62">
        <f t="shared" si="1"/>
        <v>0.38529947089947092</v>
      </c>
      <c r="F30" s="115"/>
    </row>
    <row r="31" spans="1:6" ht="35.1" customHeight="1" x14ac:dyDescent="0.25">
      <c r="A31" s="59" t="s">
        <v>53</v>
      </c>
      <c r="B31" s="60" t="s">
        <v>54</v>
      </c>
      <c r="C31" s="61">
        <v>472500</v>
      </c>
      <c r="D31" s="61">
        <v>182054</v>
      </c>
      <c r="E31" s="62">
        <f t="shared" si="1"/>
        <v>0.38529947089947092</v>
      </c>
      <c r="F31" s="115"/>
    </row>
    <row r="32" spans="1:6" ht="35.1" customHeight="1" x14ac:dyDescent="0.25">
      <c r="A32" s="59" t="s">
        <v>303</v>
      </c>
      <c r="B32" s="60" t="s">
        <v>238</v>
      </c>
      <c r="C32" s="61">
        <v>200000</v>
      </c>
      <c r="D32" s="61">
        <v>0</v>
      </c>
      <c r="E32" s="62">
        <f t="shared" si="1"/>
        <v>0</v>
      </c>
      <c r="F32" s="115"/>
    </row>
    <row r="33" spans="1:6" ht="31.5" customHeight="1" x14ac:dyDescent="0.25">
      <c r="A33" s="59" t="s">
        <v>272</v>
      </c>
      <c r="B33" s="60" t="s">
        <v>55</v>
      </c>
      <c r="C33" s="61">
        <v>167500</v>
      </c>
      <c r="D33" s="61">
        <v>92054</v>
      </c>
      <c r="E33" s="62">
        <f t="shared" si="1"/>
        <v>0.54957611940298512</v>
      </c>
      <c r="F33" s="115"/>
    </row>
    <row r="34" spans="1:6" ht="29.25" customHeight="1" x14ac:dyDescent="0.25">
      <c r="A34" s="59" t="s">
        <v>273</v>
      </c>
      <c r="B34" s="60" t="s">
        <v>57</v>
      </c>
      <c r="C34" s="61">
        <v>105000</v>
      </c>
      <c r="D34" s="61">
        <v>90000</v>
      </c>
      <c r="E34" s="62">
        <f t="shared" si="1"/>
        <v>0.8571428571428571</v>
      </c>
      <c r="F34" s="115"/>
    </row>
    <row r="35" spans="1:6" ht="46.5" customHeight="1" x14ac:dyDescent="0.25">
      <c r="A35" s="55" t="s">
        <v>304</v>
      </c>
      <c r="B35" s="56" t="s">
        <v>58</v>
      </c>
      <c r="C35" s="57">
        <v>110</v>
      </c>
      <c r="D35" s="57">
        <v>110</v>
      </c>
      <c r="E35" s="58">
        <f t="shared" si="1"/>
        <v>1</v>
      </c>
      <c r="F35" s="115"/>
    </row>
    <row r="36" spans="1:6" ht="35.1" customHeight="1" x14ac:dyDescent="0.25">
      <c r="A36" s="59" t="s">
        <v>37</v>
      </c>
      <c r="B36" s="60" t="s">
        <v>59</v>
      </c>
      <c r="C36" s="61">
        <v>110</v>
      </c>
      <c r="D36" s="61">
        <v>110</v>
      </c>
      <c r="E36" s="62">
        <f t="shared" si="1"/>
        <v>1</v>
      </c>
      <c r="F36" s="115"/>
    </row>
    <row r="37" spans="1:6" ht="35.1" customHeight="1" x14ac:dyDescent="0.25">
      <c r="A37" s="59" t="s">
        <v>38</v>
      </c>
      <c r="B37" s="60" t="s">
        <v>60</v>
      </c>
      <c r="C37" s="61">
        <v>110</v>
      </c>
      <c r="D37" s="61">
        <v>110</v>
      </c>
      <c r="E37" s="62">
        <f t="shared" si="1"/>
        <v>1</v>
      </c>
      <c r="F37" s="115"/>
    </row>
    <row r="38" spans="1:6" ht="35.1" customHeight="1" x14ac:dyDescent="0.25">
      <c r="A38" s="59" t="s">
        <v>47</v>
      </c>
      <c r="B38" s="60" t="s">
        <v>185</v>
      </c>
      <c r="C38" s="61">
        <v>110</v>
      </c>
      <c r="D38" s="61">
        <v>110</v>
      </c>
      <c r="E38" s="62">
        <f t="shared" si="1"/>
        <v>1</v>
      </c>
      <c r="F38" s="115"/>
    </row>
    <row r="39" spans="1:6" ht="52.5" customHeight="1" x14ac:dyDescent="0.25">
      <c r="A39" s="55" t="s">
        <v>306</v>
      </c>
      <c r="B39" s="56" t="s">
        <v>61</v>
      </c>
      <c r="C39" s="57">
        <v>518200</v>
      </c>
      <c r="D39" s="57">
        <v>518200</v>
      </c>
      <c r="E39" s="58">
        <f t="shared" si="1"/>
        <v>1</v>
      </c>
      <c r="F39" s="115"/>
    </row>
    <row r="40" spans="1:6" ht="45.75" customHeight="1" x14ac:dyDescent="0.25">
      <c r="A40" s="59" t="s">
        <v>62</v>
      </c>
      <c r="B40" s="60" t="s">
        <v>63</v>
      </c>
      <c r="C40" s="61">
        <v>518200</v>
      </c>
      <c r="D40" s="61">
        <v>518200</v>
      </c>
      <c r="E40" s="62">
        <f t="shared" si="1"/>
        <v>1</v>
      </c>
      <c r="F40" s="115"/>
    </row>
    <row r="41" spans="1:6" ht="35.1" customHeight="1" x14ac:dyDescent="0.25">
      <c r="A41" s="59" t="s">
        <v>25</v>
      </c>
      <c r="B41" s="60" t="s">
        <v>64</v>
      </c>
      <c r="C41" s="61">
        <v>518200</v>
      </c>
      <c r="D41" s="61">
        <v>518200</v>
      </c>
      <c r="E41" s="62">
        <f t="shared" si="1"/>
        <v>1</v>
      </c>
      <c r="F41" s="115"/>
    </row>
    <row r="42" spans="1:6" ht="36.75" customHeight="1" x14ac:dyDescent="0.25">
      <c r="A42" s="55" t="s">
        <v>274</v>
      </c>
      <c r="B42" s="56" t="s">
        <v>65</v>
      </c>
      <c r="C42" s="57">
        <v>200000</v>
      </c>
      <c r="D42" s="57">
        <v>0</v>
      </c>
      <c r="E42" s="58">
        <f t="shared" ref="E42:E48" si="2">D42/C42</f>
        <v>0</v>
      </c>
      <c r="F42" s="115"/>
    </row>
    <row r="43" spans="1:6" ht="32.25" customHeight="1" x14ac:dyDescent="0.25">
      <c r="A43" s="59" t="s">
        <v>51</v>
      </c>
      <c r="B43" s="60" t="s">
        <v>66</v>
      </c>
      <c r="C43" s="61">
        <v>200000</v>
      </c>
      <c r="D43" s="61">
        <v>0</v>
      </c>
      <c r="E43" s="62">
        <f t="shared" si="2"/>
        <v>0</v>
      </c>
      <c r="F43" s="115"/>
    </row>
    <row r="44" spans="1:6" ht="24.75" customHeight="1" x14ac:dyDescent="0.25">
      <c r="A44" s="59" t="s">
        <v>67</v>
      </c>
      <c r="B44" s="60" t="s">
        <v>68</v>
      </c>
      <c r="C44" s="61">
        <v>200000</v>
      </c>
      <c r="D44" s="61">
        <v>0</v>
      </c>
      <c r="E44" s="62">
        <f t="shared" si="2"/>
        <v>0</v>
      </c>
      <c r="F44" s="115"/>
    </row>
    <row r="45" spans="1:6" ht="36.75" customHeight="1" x14ac:dyDescent="0.25">
      <c r="A45" s="59" t="s">
        <v>453</v>
      </c>
      <c r="B45" s="60" t="s">
        <v>343</v>
      </c>
      <c r="C45" s="61">
        <v>4800000</v>
      </c>
      <c r="D45" s="61">
        <v>4800000</v>
      </c>
      <c r="E45" s="62">
        <f t="shared" si="2"/>
        <v>1</v>
      </c>
      <c r="F45" s="115"/>
    </row>
    <row r="46" spans="1:6" ht="29.25" customHeight="1" x14ac:dyDescent="0.25">
      <c r="A46" s="59" t="s">
        <v>37</v>
      </c>
      <c r="B46" s="60" t="s">
        <v>344</v>
      </c>
      <c r="C46" s="61">
        <v>4800000</v>
      </c>
      <c r="D46" s="61">
        <v>4800000</v>
      </c>
      <c r="E46" s="62">
        <f t="shared" si="2"/>
        <v>1</v>
      </c>
      <c r="F46" s="115"/>
    </row>
    <row r="47" spans="1:6" ht="35.1" customHeight="1" x14ac:dyDescent="0.25">
      <c r="A47" s="59" t="s">
        <v>38</v>
      </c>
      <c r="B47" s="60" t="s">
        <v>345</v>
      </c>
      <c r="C47" s="61">
        <v>4800000</v>
      </c>
      <c r="D47" s="61">
        <v>4800000</v>
      </c>
      <c r="E47" s="62">
        <f t="shared" si="2"/>
        <v>1</v>
      </c>
      <c r="F47" s="115"/>
    </row>
    <row r="48" spans="1:6" ht="49.5" customHeight="1" x14ac:dyDescent="0.25">
      <c r="A48" s="59" t="s">
        <v>47</v>
      </c>
      <c r="B48" s="60" t="s">
        <v>346</v>
      </c>
      <c r="C48" s="61">
        <v>4800000</v>
      </c>
      <c r="D48" s="61">
        <v>4800000</v>
      </c>
      <c r="E48" s="62">
        <f t="shared" si="2"/>
        <v>1</v>
      </c>
      <c r="F48" s="115"/>
    </row>
    <row r="49" spans="1:6" ht="42.75" customHeight="1" x14ac:dyDescent="0.25">
      <c r="A49" s="55" t="s">
        <v>302</v>
      </c>
      <c r="B49" s="60" t="s">
        <v>69</v>
      </c>
      <c r="C49" s="61">
        <v>1629520</v>
      </c>
      <c r="D49" s="61">
        <v>1589763.67</v>
      </c>
      <c r="E49" s="62">
        <f t="shared" ref="E49:E82" si="3">D49/C49</f>
        <v>0.97560242893612836</v>
      </c>
      <c r="F49" s="115"/>
    </row>
    <row r="50" spans="1:6" ht="31.5" customHeight="1" x14ac:dyDescent="0.25">
      <c r="A50" s="59" t="s">
        <v>37</v>
      </c>
      <c r="B50" s="60" t="s">
        <v>70</v>
      </c>
      <c r="C50" s="61">
        <v>1629520</v>
      </c>
      <c r="D50" s="61">
        <v>1589763.67</v>
      </c>
      <c r="E50" s="62">
        <f t="shared" si="3"/>
        <v>0.97560242893612836</v>
      </c>
      <c r="F50" s="115"/>
    </row>
    <row r="51" spans="1:6" ht="26.25" customHeight="1" x14ac:dyDescent="0.25">
      <c r="A51" s="59" t="s">
        <v>38</v>
      </c>
      <c r="B51" s="60" t="s">
        <v>71</v>
      </c>
      <c r="C51" s="61">
        <v>1629520</v>
      </c>
      <c r="D51" s="61">
        <v>1589763.67</v>
      </c>
      <c r="E51" s="62">
        <f t="shared" si="3"/>
        <v>0.97560242893612836</v>
      </c>
      <c r="F51" s="115"/>
    </row>
    <row r="52" spans="1:6" ht="31.5" customHeight="1" x14ac:dyDescent="0.25">
      <c r="A52" s="59" t="s">
        <v>47</v>
      </c>
      <c r="B52" s="60" t="s">
        <v>72</v>
      </c>
      <c r="C52" s="61">
        <v>1629520</v>
      </c>
      <c r="D52" s="61">
        <v>1589763.67</v>
      </c>
      <c r="E52" s="62">
        <f t="shared" si="3"/>
        <v>0.97560242893612836</v>
      </c>
      <c r="F52" s="115"/>
    </row>
    <row r="53" spans="1:6" ht="32.25" customHeight="1" x14ac:dyDescent="0.25">
      <c r="A53" s="63" t="s">
        <v>305</v>
      </c>
      <c r="B53" s="76"/>
      <c r="C53" s="64">
        <f>C54+C59</f>
        <v>1555463.5699999998</v>
      </c>
      <c r="D53" s="64">
        <f>D54+D59</f>
        <v>1517124.8599999999</v>
      </c>
      <c r="E53" s="41">
        <f t="shared" si="3"/>
        <v>0.97535222891783957</v>
      </c>
      <c r="F53" s="115"/>
    </row>
    <row r="54" spans="1:6" ht="81.75" customHeight="1" x14ac:dyDescent="0.25">
      <c r="A54" s="55" t="s">
        <v>275</v>
      </c>
      <c r="B54" s="56" t="s">
        <v>248</v>
      </c>
      <c r="C54" s="57">
        <v>723343.57</v>
      </c>
      <c r="D54" s="57">
        <v>685004.86</v>
      </c>
      <c r="E54" s="58">
        <f t="shared" si="3"/>
        <v>0.9469979252044779</v>
      </c>
      <c r="F54" s="115"/>
    </row>
    <row r="55" spans="1:6" ht="59.25" customHeight="1" x14ac:dyDescent="0.25">
      <c r="A55" s="59" t="s">
        <v>29</v>
      </c>
      <c r="B55" s="60" t="s">
        <v>249</v>
      </c>
      <c r="C55" s="61">
        <v>723343.57</v>
      </c>
      <c r="D55" s="61">
        <v>685004.86</v>
      </c>
      <c r="E55" s="62">
        <f t="shared" si="3"/>
        <v>0.9469979252044779</v>
      </c>
      <c r="F55" s="115"/>
    </row>
    <row r="56" spans="1:6" ht="45.75" customHeight="1" x14ac:dyDescent="0.25">
      <c r="A56" s="59" t="s">
        <v>31</v>
      </c>
      <c r="B56" s="60" t="s">
        <v>250</v>
      </c>
      <c r="C56" s="61">
        <v>484334.37</v>
      </c>
      <c r="D56" s="61">
        <v>484334.37</v>
      </c>
      <c r="E56" s="62">
        <f t="shared" si="3"/>
        <v>1</v>
      </c>
      <c r="F56" s="115"/>
    </row>
    <row r="57" spans="1:6" ht="35.1" customHeight="1" x14ac:dyDescent="0.25">
      <c r="A57" s="59" t="s">
        <v>33</v>
      </c>
      <c r="B57" s="60" t="s">
        <v>251</v>
      </c>
      <c r="C57" s="61">
        <v>555563.56999999995</v>
      </c>
      <c r="D57" s="61">
        <v>526056</v>
      </c>
      <c r="E57" s="62">
        <f t="shared" si="3"/>
        <v>0.94688714020611542</v>
      </c>
      <c r="F57" s="115"/>
    </row>
    <row r="58" spans="1:6" ht="35.1" customHeight="1" x14ac:dyDescent="0.25">
      <c r="A58" s="59" t="s">
        <v>35</v>
      </c>
      <c r="B58" s="60" t="s">
        <v>252</v>
      </c>
      <c r="C58" s="61">
        <v>167780</v>
      </c>
      <c r="D58" s="61">
        <v>158948.85999999999</v>
      </c>
      <c r="E58" s="62">
        <f t="shared" si="3"/>
        <v>0.94736476338061737</v>
      </c>
      <c r="F58" s="115"/>
    </row>
    <row r="59" spans="1:6" ht="35.1" customHeight="1" x14ac:dyDescent="0.25">
      <c r="A59" s="65" t="s">
        <v>73</v>
      </c>
      <c r="B59" s="56" t="s">
        <v>74</v>
      </c>
      <c r="C59" s="57">
        <v>832120</v>
      </c>
      <c r="D59" s="57">
        <v>832120</v>
      </c>
      <c r="E59" s="58">
        <f t="shared" si="3"/>
        <v>1</v>
      </c>
      <c r="F59" s="115"/>
    </row>
    <row r="60" spans="1:6" ht="63" customHeight="1" x14ac:dyDescent="0.25">
      <c r="A60" s="59" t="s">
        <v>29</v>
      </c>
      <c r="B60" s="60" t="s">
        <v>75</v>
      </c>
      <c r="C60" s="61">
        <v>820940</v>
      </c>
      <c r="D60" s="61">
        <v>820940</v>
      </c>
      <c r="E60" s="62">
        <f t="shared" si="3"/>
        <v>1</v>
      </c>
      <c r="F60" s="115"/>
    </row>
    <row r="61" spans="1:6" ht="35.1" customHeight="1" x14ac:dyDescent="0.25">
      <c r="A61" s="59" t="s">
        <v>31</v>
      </c>
      <c r="B61" s="60" t="s">
        <v>76</v>
      </c>
      <c r="C61" s="61">
        <v>820940</v>
      </c>
      <c r="D61" s="61">
        <v>820940</v>
      </c>
      <c r="E61" s="62">
        <f t="shared" si="3"/>
        <v>1</v>
      </c>
      <c r="F61" s="115"/>
    </row>
    <row r="62" spans="1:6" ht="35.1" customHeight="1" x14ac:dyDescent="0.25">
      <c r="A62" s="59" t="s">
        <v>33</v>
      </c>
      <c r="B62" s="60" t="s">
        <v>77</v>
      </c>
      <c r="C62" s="61">
        <v>630522.27</v>
      </c>
      <c r="D62" s="61">
        <v>630522.27</v>
      </c>
      <c r="E62" s="62">
        <f t="shared" si="3"/>
        <v>1</v>
      </c>
      <c r="F62" s="115"/>
    </row>
    <row r="63" spans="1:6" ht="31.5" customHeight="1" x14ac:dyDescent="0.25">
      <c r="A63" s="59" t="s">
        <v>35</v>
      </c>
      <c r="B63" s="60" t="s">
        <v>78</v>
      </c>
      <c r="C63" s="61">
        <v>190417.73</v>
      </c>
      <c r="D63" s="61">
        <v>190417.73</v>
      </c>
      <c r="E63" s="62">
        <f t="shared" si="3"/>
        <v>1</v>
      </c>
      <c r="F63" s="115"/>
    </row>
    <row r="64" spans="1:6" ht="31.5" customHeight="1" x14ac:dyDescent="0.25">
      <c r="A64" s="59" t="s">
        <v>37</v>
      </c>
      <c r="B64" s="60" t="s">
        <v>79</v>
      </c>
      <c r="C64" s="61">
        <v>11180</v>
      </c>
      <c r="D64" s="61">
        <v>11180</v>
      </c>
      <c r="E64" s="62">
        <f t="shared" si="3"/>
        <v>1</v>
      </c>
      <c r="F64" s="115"/>
    </row>
    <row r="65" spans="1:6" ht="31.5" customHeight="1" x14ac:dyDescent="0.25">
      <c r="A65" s="59" t="s">
        <v>38</v>
      </c>
      <c r="B65" s="60" t="s">
        <v>80</v>
      </c>
      <c r="C65" s="61">
        <v>11180</v>
      </c>
      <c r="D65" s="61">
        <v>11180</v>
      </c>
      <c r="E65" s="62">
        <f t="shared" si="3"/>
        <v>1</v>
      </c>
      <c r="F65" s="115"/>
    </row>
    <row r="66" spans="1:6" ht="31.5" customHeight="1" x14ac:dyDescent="0.25">
      <c r="A66" s="59" t="s">
        <v>307</v>
      </c>
      <c r="B66" s="60" t="s">
        <v>186</v>
      </c>
      <c r="C66" s="61">
        <v>11180</v>
      </c>
      <c r="D66" s="61">
        <v>11180</v>
      </c>
      <c r="E66" s="62">
        <f t="shared" si="3"/>
        <v>1</v>
      </c>
      <c r="F66" s="115"/>
    </row>
    <row r="67" spans="1:6" ht="31.5" customHeight="1" x14ac:dyDescent="0.25">
      <c r="A67" s="63" t="s">
        <v>276</v>
      </c>
      <c r="B67" s="76"/>
      <c r="C67" s="64">
        <f>C68+C72</f>
        <v>3585000</v>
      </c>
      <c r="D67" s="64">
        <f>D68+D72</f>
        <v>3568664</v>
      </c>
      <c r="E67" s="41">
        <f t="shared" si="3"/>
        <v>0.99544323570432358</v>
      </c>
      <c r="F67" s="115"/>
    </row>
    <row r="68" spans="1:6" ht="44.25" customHeight="1" x14ac:dyDescent="0.25">
      <c r="A68" s="77" t="s">
        <v>277</v>
      </c>
      <c r="B68" s="60" t="s">
        <v>81</v>
      </c>
      <c r="C68" s="61">
        <v>2735000</v>
      </c>
      <c r="D68" s="61">
        <v>2722250</v>
      </c>
      <c r="E68" s="62">
        <f t="shared" si="3"/>
        <v>0.99533820840950638</v>
      </c>
      <c r="F68" s="115"/>
    </row>
    <row r="69" spans="1:6" ht="35.1" customHeight="1" x14ac:dyDescent="0.25">
      <c r="A69" s="59" t="s">
        <v>37</v>
      </c>
      <c r="B69" s="60" t="s">
        <v>82</v>
      </c>
      <c r="C69" s="61">
        <v>2735000</v>
      </c>
      <c r="D69" s="61">
        <v>2722250</v>
      </c>
      <c r="E69" s="62">
        <f t="shared" si="3"/>
        <v>0.99533820840950638</v>
      </c>
      <c r="F69" s="115"/>
    </row>
    <row r="70" spans="1:6" ht="35.1" customHeight="1" x14ac:dyDescent="0.25">
      <c r="A70" s="59" t="s">
        <v>38</v>
      </c>
      <c r="B70" s="60" t="s">
        <v>83</v>
      </c>
      <c r="C70" s="61">
        <v>2735000</v>
      </c>
      <c r="D70" s="61">
        <v>2722250</v>
      </c>
      <c r="E70" s="62">
        <f t="shared" si="3"/>
        <v>0.99533820840950638</v>
      </c>
      <c r="F70" s="115"/>
    </row>
    <row r="71" spans="1:6" ht="31.5" customHeight="1" x14ac:dyDescent="0.25">
      <c r="A71" s="59" t="s">
        <v>47</v>
      </c>
      <c r="B71" s="60" t="s">
        <v>84</v>
      </c>
      <c r="C71" s="61">
        <v>2735000</v>
      </c>
      <c r="D71" s="61">
        <v>2722250</v>
      </c>
      <c r="E71" s="62">
        <f t="shared" si="3"/>
        <v>0.99533820840950638</v>
      </c>
      <c r="F71" s="115"/>
    </row>
    <row r="72" spans="1:6" ht="32.25" customHeight="1" x14ac:dyDescent="0.25">
      <c r="A72" s="77" t="s">
        <v>278</v>
      </c>
      <c r="B72" s="60"/>
      <c r="C72" s="61">
        <f>C73+C77</f>
        <v>850000</v>
      </c>
      <c r="D72" s="61">
        <f>D73+D77</f>
        <v>846414</v>
      </c>
      <c r="E72" s="62">
        <f t="shared" si="3"/>
        <v>0.99578117647058828</v>
      </c>
      <c r="F72" s="115"/>
    </row>
    <row r="73" spans="1:6" ht="84.75" customHeight="1" x14ac:dyDescent="0.25">
      <c r="A73" s="55" t="s">
        <v>279</v>
      </c>
      <c r="B73" s="56" t="s">
        <v>200</v>
      </c>
      <c r="C73" s="61">
        <v>510000</v>
      </c>
      <c r="D73" s="61">
        <v>510000</v>
      </c>
      <c r="E73" s="58">
        <f t="shared" si="3"/>
        <v>1</v>
      </c>
      <c r="F73" s="115"/>
    </row>
    <row r="74" spans="1:6" ht="57.75" customHeight="1" x14ac:dyDescent="0.25">
      <c r="A74" s="59" t="s">
        <v>37</v>
      </c>
      <c r="B74" s="60" t="s">
        <v>201</v>
      </c>
      <c r="C74" s="61">
        <v>510000</v>
      </c>
      <c r="D74" s="61">
        <v>510000</v>
      </c>
      <c r="E74" s="62">
        <f t="shared" si="3"/>
        <v>1</v>
      </c>
      <c r="F74" s="115"/>
    </row>
    <row r="75" spans="1:6" ht="35.1" customHeight="1" x14ac:dyDescent="0.25">
      <c r="A75" s="59" t="s">
        <v>38</v>
      </c>
      <c r="B75" s="60" t="s">
        <v>202</v>
      </c>
      <c r="C75" s="61">
        <v>510000</v>
      </c>
      <c r="D75" s="61">
        <v>510000</v>
      </c>
      <c r="E75" s="62">
        <f t="shared" si="3"/>
        <v>1</v>
      </c>
      <c r="F75" s="115"/>
    </row>
    <row r="76" spans="1:6" ht="35.1" customHeight="1" x14ac:dyDescent="0.25">
      <c r="A76" s="59" t="s">
        <v>47</v>
      </c>
      <c r="B76" s="60" t="s">
        <v>203</v>
      </c>
      <c r="C76" s="61">
        <v>510000</v>
      </c>
      <c r="D76" s="61">
        <v>510000</v>
      </c>
      <c r="E76" s="62">
        <f t="shared" si="3"/>
        <v>1</v>
      </c>
      <c r="F76" s="115"/>
    </row>
    <row r="77" spans="1:6" ht="54.75" customHeight="1" x14ac:dyDescent="0.25">
      <c r="A77" s="65" t="s">
        <v>302</v>
      </c>
      <c r="B77" s="56" t="s">
        <v>253</v>
      </c>
      <c r="C77" s="61">
        <v>340000</v>
      </c>
      <c r="D77" s="61">
        <v>336414</v>
      </c>
      <c r="E77" s="58">
        <f t="shared" si="3"/>
        <v>0.98945294117647054</v>
      </c>
      <c r="F77" s="115"/>
    </row>
    <row r="78" spans="1:6" ht="35.1" customHeight="1" x14ac:dyDescent="0.25">
      <c r="A78" s="59" t="s">
        <v>37</v>
      </c>
      <c r="B78" s="60" t="s">
        <v>254</v>
      </c>
      <c r="C78" s="61">
        <v>340000</v>
      </c>
      <c r="D78" s="61">
        <v>336414</v>
      </c>
      <c r="E78" s="62">
        <f t="shared" si="3"/>
        <v>0.98945294117647054</v>
      </c>
      <c r="F78" s="115"/>
    </row>
    <row r="79" spans="1:6" ht="60.75" customHeight="1" x14ac:dyDescent="0.25">
      <c r="A79" s="59" t="s">
        <v>38</v>
      </c>
      <c r="B79" s="60" t="s">
        <v>255</v>
      </c>
      <c r="C79" s="61">
        <v>340000</v>
      </c>
      <c r="D79" s="61">
        <v>336414</v>
      </c>
      <c r="E79" s="62">
        <f t="shared" si="3"/>
        <v>0.98945294117647054</v>
      </c>
      <c r="F79" s="115"/>
    </row>
    <row r="80" spans="1:6" ht="35.1" customHeight="1" x14ac:dyDescent="0.25">
      <c r="A80" s="59" t="s">
        <v>47</v>
      </c>
      <c r="B80" s="60" t="s">
        <v>256</v>
      </c>
      <c r="C80" s="61">
        <v>340000</v>
      </c>
      <c r="D80" s="61">
        <v>336414</v>
      </c>
      <c r="E80" s="62">
        <f t="shared" si="3"/>
        <v>0.98945294117647054</v>
      </c>
      <c r="F80" s="115"/>
    </row>
    <row r="81" spans="1:6" ht="35.1" customHeight="1" x14ac:dyDescent="0.25">
      <c r="A81" s="63" t="s">
        <v>280</v>
      </c>
      <c r="B81" s="76"/>
      <c r="C81" s="64">
        <f>C82+C98</f>
        <v>137024818.18000001</v>
      </c>
      <c r="D81" s="64">
        <f>D82+D98</f>
        <v>125372109.58999999</v>
      </c>
      <c r="E81" s="41">
        <f t="shared" si="3"/>
        <v>0.91495913846283916</v>
      </c>
      <c r="F81" s="115"/>
    </row>
    <row r="82" spans="1:6" ht="52.5" customHeight="1" x14ac:dyDescent="0.25">
      <c r="A82" s="55" t="s">
        <v>281</v>
      </c>
      <c r="B82" s="56"/>
      <c r="C82" s="57">
        <f>C91+C83+C87</f>
        <v>134486818.18000001</v>
      </c>
      <c r="D82" s="57">
        <f>D91+D83+D87</f>
        <v>123226056.86999999</v>
      </c>
      <c r="E82" s="58">
        <f t="shared" si="3"/>
        <v>0.91626866140197938</v>
      </c>
      <c r="F82" s="115"/>
    </row>
    <row r="83" spans="1:6" ht="35.1" customHeight="1" x14ac:dyDescent="0.25">
      <c r="A83" s="78" t="s">
        <v>455</v>
      </c>
      <c r="B83" s="79" t="s">
        <v>347</v>
      </c>
      <c r="C83" s="80">
        <v>14433668.18</v>
      </c>
      <c r="D83" s="80">
        <v>14433668.18</v>
      </c>
      <c r="E83" s="62">
        <f t="shared" ref="E83:E90" si="4">D83/C83</f>
        <v>1</v>
      </c>
      <c r="F83" s="115"/>
    </row>
    <row r="84" spans="1:6" ht="35.1" customHeight="1" x14ac:dyDescent="0.25">
      <c r="A84" s="78" t="s">
        <v>37</v>
      </c>
      <c r="B84" s="79" t="s">
        <v>348</v>
      </c>
      <c r="C84" s="80">
        <v>14433668.18</v>
      </c>
      <c r="D84" s="80">
        <v>14433668.18</v>
      </c>
      <c r="E84" s="62">
        <f t="shared" si="4"/>
        <v>1</v>
      </c>
      <c r="F84" s="115"/>
    </row>
    <row r="85" spans="1:6" ht="35.1" customHeight="1" x14ac:dyDescent="0.25">
      <c r="A85" s="78" t="s">
        <v>38</v>
      </c>
      <c r="B85" s="79" t="s">
        <v>349</v>
      </c>
      <c r="C85" s="80">
        <v>14433668.18</v>
      </c>
      <c r="D85" s="80">
        <v>14433668.18</v>
      </c>
      <c r="E85" s="62">
        <f t="shared" si="4"/>
        <v>1</v>
      </c>
      <c r="F85" s="115"/>
    </row>
    <row r="86" spans="1:6" s="50" customFormat="1" ht="33.75" customHeight="1" x14ac:dyDescent="0.25">
      <c r="A86" s="78" t="s">
        <v>47</v>
      </c>
      <c r="B86" s="79" t="s">
        <v>350</v>
      </c>
      <c r="C86" s="80">
        <v>14433668.18</v>
      </c>
      <c r="D86" s="80">
        <v>14433668.18</v>
      </c>
      <c r="E86" s="62">
        <f t="shared" si="4"/>
        <v>1</v>
      </c>
      <c r="F86" s="115"/>
    </row>
    <row r="87" spans="1:6" ht="44.25" customHeight="1" x14ac:dyDescent="0.25">
      <c r="A87" s="78" t="s">
        <v>456</v>
      </c>
      <c r="B87" s="79" t="s">
        <v>351</v>
      </c>
      <c r="C87" s="80">
        <v>2826000</v>
      </c>
      <c r="D87" s="80">
        <v>2825291.74</v>
      </c>
      <c r="E87" s="62">
        <f t="shared" si="4"/>
        <v>0.99974937721160662</v>
      </c>
      <c r="F87" s="115"/>
    </row>
    <row r="88" spans="1:6" ht="35.1" customHeight="1" x14ac:dyDescent="0.25">
      <c r="A88" s="78" t="s">
        <v>37</v>
      </c>
      <c r="B88" s="79" t="s">
        <v>352</v>
      </c>
      <c r="C88" s="80">
        <v>2826000</v>
      </c>
      <c r="D88" s="80">
        <v>2825291.74</v>
      </c>
      <c r="E88" s="62">
        <f t="shared" si="4"/>
        <v>0.99974937721160662</v>
      </c>
      <c r="F88" s="115"/>
    </row>
    <row r="89" spans="1:6" ht="35.1" customHeight="1" x14ac:dyDescent="0.25">
      <c r="A89" s="78" t="s">
        <v>38</v>
      </c>
      <c r="B89" s="79" t="s">
        <v>353</v>
      </c>
      <c r="C89" s="80">
        <v>2826000</v>
      </c>
      <c r="D89" s="80">
        <v>2825291.74</v>
      </c>
      <c r="E89" s="62">
        <f t="shared" si="4"/>
        <v>0.99974937721160662</v>
      </c>
      <c r="F89" s="115"/>
    </row>
    <row r="90" spans="1:6" ht="27.75" customHeight="1" x14ac:dyDescent="0.25">
      <c r="A90" s="78" t="s">
        <v>47</v>
      </c>
      <c r="B90" s="79" t="s">
        <v>354</v>
      </c>
      <c r="C90" s="80">
        <v>2826000</v>
      </c>
      <c r="D90" s="80">
        <v>2825291.74</v>
      </c>
      <c r="E90" s="62">
        <f t="shared" si="4"/>
        <v>0.99974937721160662</v>
      </c>
      <c r="F90" s="115"/>
    </row>
    <row r="91" spans="1:6" ht="35.1" customHeight="1" x14ac:dyDescent="0.25">
      <c r="A91" s="65" t="s">
        <v>302</v>
      </c>
      <c r="B91" s="56" t="s">
        <v>85</v>
      </c>
      <c r="C91" s="81">
        <v>117227150</v>
      </c>
      <c r="D91" s="81">
        <v>105967096.95</v>
      </c>
      <c r="E91" s="58">
        <f>D91/C91</f>
        <v>0.90394671328271647</v>
      </c>
      <c r="F91" s="115"/>
    </row>
    <row r="92" spans="1:6" ht="56.25" customHeight="1" x14ac:dyDescent="0.25">
      <c r="A92" s="59" t="s">
        <v>37</v>
      </c>
      <c r="B92" s="60" t="s">
        <v>86</v>
      </c>
      <c r="C92" s="80">
        <v>116110700</v>
      </c>
      <c r="D92" s="80">
        <v>104901438</v>
      </c>
      <c r="E92" s="58">
        <f t="shared" ref="E92:E97" si="5">D92/C92</f>
        <v>0.90346055962112015</v>
      </c>
      <c r="F92" s="115"/>
    </row>
    <row r="93" spans="1:6" ht="35.1" customHeight="1" x14ac:dyDescent="0.25">
      <c r="A93" s="59" t="s">
        <v>38</v>
      </c>
      <c r="B93" s="60" t="s">
        <v>87</v>
      </c>
      <c r="C93" s="80">
        <v>116110700</v>
      </c>
      <c r="D93" s="80">
        <v>104901438</v>
      </c>
      <c r="E93" s="58">
        <f t="shared" si="5"/>
        <v>0.90346055962112015</v>
      </c>
      <c r="F93" s="115"/>
    </row>
    <row r="94" spans="1:6" ht="35.1" customHeight="1" x14ac:dyDescent="0.25">
      <c r="A94" s="59" t="s">
        <v>47</v>
      </c>
      <c r="B94" s="60" t="s">
        <v>88</v>
      </c>
      <c r="C94" s="80">
        <v>116110700</v>
      </c>
      <c r="D94" s="80">
        <v>104901438</v>
      </c>
      <c r="E94" s="58">
        <f t="shared" si="5"/>
        <v>0.90346055962112015</v>
      </c>
      <c r="F94" s="115"/>
    </row>
    <row r="95" spans="1:6" ht="35.1" customHeight="1" x14ac:dyDescent="0.25">
      <c r="A95" s="59" t="s">
        <v>51</v>
      </c>
      <c r="B95" s="60" t="s">
        <v>355</v>
      </c>
      <c r="C95" s="80">
        <v>1116450</v>
      </c>
      <c r="D95" s="80">
        <v>1065658.95</v>
      </c>
      <c r="E95" s="58">
        <f t="shared" si="5"/>
        <v>0.95450665054413542</v>
      </c>
      <c r="F95" s="115"/>
    </row>
    <row r="96" spans="1:6" ht="35.1" customHeight="1" x14ac:dyDescent="0.25">
      <c r="A96" s="59" t="s">
        <v>325</v>
      </c>
      <c r="B96" s="60" t="s">
        <v>356</v>
      </c>
      <c r="C96" s="80">
        <v>1116450</v>
      </c>
      <c r="D96" s="80">
        <v>1065658.95</v>
      </c>
      <c r="E96" s="58">
        <f t="shared" si="5"/>
        <v>0.95450665054413542</v>
      </c>
      <c r="F96" s="115"/>
    </row>
    <row r="97" spans="1:6" ht="35.1" customHeight="1" x14ac:dyDescent="0.25">
      <c r="A97" s="59" t="s">
        <v>327</v>
      </c>
      <c r="B97" s="60" t="s">
        <v>357</v>
      </c>
      <c r="C97" s="80">
        <v>1116450</v>
      </c>
      <c r="D97" s="80">
        <v>1065658.95</v>
      </c>
      <c r="E97" s="58">
        <f t="shared" si="5"/>
        <v>0.95450665054413542</v>
      </c>
      <c r="F97" s="115"/>
    </row>
    <row r="98" spans="1:6" ht="35.1" customHeight="1" x14ac:dyDescent="0.25">
      <c r="A98" s="55" t="s">
        <v>282</v>
      </c>
      <c r="B98" s="56"/>
      <c r="C98" s="57">
        <f>C99</f>
        <v>2538000</v>
      </c>
      <c r="D98" s="57">
        <f>D99</f>
        <v>2146052.7200000002</v>
      </c>
      <c r="E98" s="58">
        <f t="shared" ref="E98:E116" si="6">D98/C98</f>
        <v>0.84556844759653282</v>
      </c>
      <c r="F98" s="115"/>
    </row>
    <row r="99" spans="1:6" ht="29.25" customHeight="1" x14ac:dyDescent="0.25">
      <c r="A99" s="65" t="s">
        <v>302</v>
      </c>
      <c r="B99" s="56" t="s">
        <v>89</v>
      </c>
      <c r="C99" s="61">
        <v>2538000</v>
      </c>
      <c r="D99" s="61">
        <v>2146052.7200000002</v>
      </c>
      <c r="E99" s="58">
        <f t="shared" si="6"/>
        <v>0.84556844759653282</v>
      </c>
      <c r="F99" s="115"/>
    </row>
    <row r="100" spans="1:6" ht="26.25" customHeight="1" x14ac:dyDescent="0.25">
      <c r="A100" s="59" t="s">
        <v>37</v>
      </c>
      <c r="B100" s="60" t="s">
        <v>90</v>
      </c>
      <c r="C100" s="61">
        <v>2538000</v>
      </c>
      <c r="D100" s="61">
        <v>2146052.7200000002</v>
      </c>
      <c r="E100" s="62">
        <f t="shared" si="6"/>
        <v>0.84556844759653282</v>
      </c>
      <c r="F100" s="115"/>
    </row>
    <row r="101" spans="1:6" ht="35.1" customHeight="1" x14ac:dyDescent="0.25">
      <c r="A101" s="59" t="s">
        <v>38</v>
      </c>
      <c r="B101" s="60" t="s">
        <v>91</v>
      </c>
      <c r="C101" s="61">
        <v>2538000</v>
      </c>
      <c r="D101" s="61">
        <v>2146052.7200000002</v>
      </c>
      <c r="E101" s="62">
        <f t="shared" si="6"/>
        <v>0.84556844759653282</v>
      </c>
      <c r="F101" s="115"/>
    </row>
    <row r="102" spans="1:6" ht="35.1" customHeight="1" x14ac:dyDescent="0.25">
      <c r="A102" s="59" t="s">
        <v>47</v>
      </c>
      <c r="B102" s="60" t="s">
        <v>92</v>
      </c>
      <c r="C102" s="61">
        <v>2538000</v>
      </c>
      <c r="D102" s="61">
        <v>2146052.7200000002</v>
      </c>
      <c r="E102" s="62">
        <f t="shared" si="6"/>
        <v>0.84556844759653282</v>
      </c>
      <c r="F102" s="115"/>
    </row>
    <row r="103" spans="1:6" ht="35.1" customHeight="1" x14ac:dyDescent="0.25">
      <c r="A103" s="63" t="s">
        <v>308</v>
      </c>
      <c r="B103" s="76"/>
      <c r="C103" s="64">
        <f>C104+C112</f>
        <v>237080072.86000001</v>
      </c>
      <c r="D103" s="64">
        <f>D104+D112</f>
        <v>195361117.12000003</v>
      </c>
      <c r="E103" s="41">
        <f t="shared" si="6"/>
        <v>0.82403010410480271</v>
      </c>
      <c r="F103" s="115"/>
    </row>
    <row r="104" spans="1:6" ht="35.1" customHeight="1" x14ac:dyDescent="0.25">
      <c r="A104" s="55" t="s">
        <v>283</v>
      </c>
      <c r="B104" s="56"/>
      <c r="C104" s="57">
        <f>C105</f>
        <v>2799000</v>
      </c>
      <c r="D104" s="57">
        <f>D105</f>
        <v>2388969.21</v>
      </c>
      <c r="E104" s="58">
        <f t="shared" si="6"/>
        <v>0.85350811361200429</v>
      </c>
      <c r="F104" s="115"/>
    </row>
    <row r="105" spans="1:6" ht="35.1" customHeight="1" x14ac:dyDescent="0.25">
      <c r="A105" s="65" t="s">
        <v>302</v>
      </c>
      <c r="B105" s="56" t="s">
        <v>204</v>
      </c>
      <c r="C105" s="61">
        <v>2799000</v>
      </c>
      <c r="D105" s="61">
        <v>2388969.21</v>
      </c>
      <c r="E105" s="58">
        <f t="shared" si="6"/>
        <v>0.85350811361200429</v>
      </c>
      <c r="F105" s="115"/>
    </row>
    <row r="106" spans="1:6" ht="35.1" customHeight="1" x14ac:dyDescent="0.25">
      <c r="A106" s="59" t="s">
        <v>37</v>
      </c>
      <c r="B106" s="60" t="s">
        <v>205</v>
      </c>
      <c r="C106" s="61">
        <v>2749000</v>
      </c>
      <c r="D106" s="61">
        <v>2338969.21</v>
      </c>
      <c r="E106" s="62">
        <f t="shared" si="6"/>
        <v>0.85084365587486355</v>
      </c>
      <c r="F106" s="115"/>
    </row>
    <row r="107" spans="1:6" ht="35.1" customHeight="1" x14ac:dyDescent="0.25">
      <c r="A107" s="59" t="s">
        <v>38</v>
      </c>
      <c r="B107" s="60" t="s">
        <v>206</v>
      </c>
      <c r="C107" s="61">
        <v>2749000</v>
      </c>
      <c r="D107" s="61">
        <v>2338969.21</v>
      </c>
      <c r="E107" s="62">
        <f t="shared" si="6"/>
        <v>0.85084365587486355</v>
      </c>
      <c r="F107" s="115"/>
    </row>
    <row r="108" spans="1:6" ht="35.1" customHeight="1" x14ac:dyDescent="0.25">
      <c r="A108" s="59" t="s">
        <v>47</v>
      </c>
      <c r="B108" s="60" t="s">
        <v>207</v>
      </c>
      <c r="C108" s="61">
        <v>2749000</v>
      </c>
      <c r="D108" s="61">
        <v>2338969.21</v>
      </c>
      <c r="E108" s="62">
        <f t="shared" si="6"/>
        <v>0.85084365587486355</v>
      </c>
      <c r="F108" s="115"/>
    </row>
    <row r="109" spans="1:6" ht="35.1" customHeight="1" x14ac:dyDescent="0.25">
      <c r="A109" s="59" t="s">
        <v>51</v>
      </c>
      <c r="B109" s="60" t="s">
        <v>322</v>
      </c>
      <c r="C109" s="61">
        <v>50000</v>
      </c>
      <c r="D109" s="61">
        <v>50000</v>
      </c>
      <c r="E109" s="62">
        <f t="shared" si="6"/>
        <v>1</v>
      </c>
      <c r="F109" s="115"/>
    </row>
    <row r="110" spans="1:6" ht="35.1" customHeight="1" x14ac:dyDescent="0.25">
      <c r="A110" s="59" t="s">
        <v>53</v>
      </c>
      <c r="B110" s="60" t="s">
        <v>323</v>
      </c>
      <c r="C110" s="61">
        <v>50000</v>
      </c>
      <c r="D110" s="61">
        <v>50000</v>
      </c>
      <c r="E110" s="62">
        <f t="shared" si="6"/>
        <v>1</v>
      </c>
      <c r="F110" s="115"/>
    </row>
    <row r="111" spans="1:6" ht="35.1" customHeight="1" x14ac:dyDescent="0.25">
      <c r="A111" s="59" t="s">
        <v>56</v>
      </c>
      <c r="B111" s="60" t="s">
        <v>324</v>
      </c>
      <c r="C111" s="61">
        <v>50000</v>
      </c>
      <c r="D111" s="61">
        <v>50000</v>
      </c>
      <c r="E111" s="62">
        <f t="shared" si="6"/>
        <v>1</v>
      </c>
      <c r="F111" s="115"/>
    </row>
    <row r="112" spans="1:6" ht="35.1" customHeight="1" x14ac:dyDescent="0.25">
      <c r="A112" s="63" t="s">
        <v>284</v>
      </c>
      <c r="B112" s="76"/>
      <c r="C112" s="64">
        <f>C113+C117+C121+C125+C139+C143</f>
        <v>234281072.86000001</v>
      </c>
      <c r="D112" s="64">
        <f>D113+D117+D121+D125+D139+D143</f>
        <v>192972147.91000003</v>
      </c>
      <c r="E112" s="41">
        <f t="shared" si="6"/>
        <v>0.82367792478616031</v>
      </c>
      <c r="F112" s="115"/>
    </row>
    <row r="113" spans="1:6" ht="36" customHeight="1" x14ac:dyDescent="0.25">
      <c r="A113" s="55" t="s">
        <v>309</v>
      </c>
      <c r="B113" s="60" t="s">
        <v>257</v>
      </c>
      <c r="C113" s="61">
        <v>157604291.31</v>
      </c>
      <c r="D113" s="61">
        <v>125305735.67</v>
      </c>
      <c r="E113" s="58">
        <f t="shared" si="6"/>
        <v>0.7950655063289469</v>
      </c>
      <c r="F113" s="115"/>
    </row>
    <row r="114" spans="1:6" ht="30" customHeight="1" x14ac:dyDescent="0.25">
      <c r="A114" s="59" t="s">
        <v>93</v>
      </c>
      <c r="B114" s="60" t="s">
        <v>258</v>
      </c>
      <c r="C114" s="61">
        <v>157604291.31</v>
      </c>
      <c r="D114" s="61">
        <v>125305735.67</v>
      </c>
      <c r="E114" s="62">
        <f t="shared" si="6"/>
        <v>0.7950655063289469</v>
      </c>
      <c r="F114" s="115"/>
    </row>
    <row r="115" spans="1:6" ht="30" customHeight="1" x14ac:dyDescent="0.25">
      <c r="A115" s="59" t="s">
        <v>94</v>
      </c>
      <c r="B115" s="60" t="s">
        <v>259</v>
      </c>
      <c r="C115" s="61">
        <v>157604291.31</v>
      </c>
      <c r="D115" s="61">
        <v>125305735.67</v>
      </c>
      <c r="E115" s="62">
        <f t="shared" si="6"/>
        <v>0.7950655063289469</v>
      </c>
      <c r="F115" s="115"/>
    </row>
    <row r="116" spans="1:6" ht="51.75" customHeight="1" x14ac:dyDescent="0.25">
      <c r="A116" s="59" t="s">
        <v>102</v>
      </c>
      <c r="B116" s="60" t="s">
        <v>260</v>
      </c>
      <c r="C116" s="61">
        <v>157604291.31</v>
      </c>
      <c r="D116" s="61">
        <v>125305735.67</v>
      </c>
      <c r="E116" s="62">
        <f t="shared" si="6"/>
        <v>0.7950655063289469</v>
      </c>
      <c r="F116" s="115"/>
    </row>
    <row r="117" spans="1:6" ht="56.25" customHeight="1" x14ac:dyDescent="0.25">
      <c r="A117" s="82" t="s">
        <v>457</v>
      </c>
      <c r="B117" s="56" t="s">
        <v>358</v>
      </c>
      <c r="C117" s="57">
        <v>14820469.550000001</v>
      </c>
      <c r="D117" s="57">
        <v>14820469.550000001</v>
      </c>
      <c r="E117" s="62">
        <f t="shared" ref="E117:E124" si="7">D117/C117</f>
        <v>1</v>
      </c>
      <c r="F117" s="115"/>
    </row>
    <row r="118" spans="1:6" ht="35.1" customHeight="1" x14ac:dyDescent="0.25">
      <c r="A118" s="78" t="s">
        <v>93</v>
      </c>
      <c r="B118" s="60" t="s">
        <v>359</v>
      </c>
      <c r="C118" s="61">
        <v>14820469.550000001</v>
      </c>
      <c r="D118" s="61">
        <v>14820469.550000001</v>
      </c>
      <c r="E118" s="62">
        <f t="shared" si="7"/>
        <v>1</v>
      </c>
      <c r="F118" s="115"/>
    </row>
    <row r="119" spans="1:6" ht="31.5" customHeight="1" x14ac:dyDescent="0.25">
      <c r="A119" s="78" t="s">
        <v>94</v>
      </c>
      <c r="B119" s="60" t="s">
        <v>360</v>
      </c>
      <c r="C119" s="61">
        <v>14820469.550000001</v>
      </c>
      <c r="D119" s="61">
        <v>14820469.550000001</v>
      </c>
      <c r="E119" s="62">
        <f t="shared" si="7"/>
        <v>1</v>
      </c>
      <c r="F119" s="115"/>
    </row>
    <row r="120" spans="1:6" ht="44.25" customHeight="1" x14ac:dyDescent="0.25">
      <c r="A120" s="78" t="s">
        <v>102</v>
      </c>
      <c r="B120" s="60" t="s">
        <v>361</v>
      </c>
      <c r="C120" s="61">
        <v>14820469.550000001</v>
      </c>
      <c r="D120" s="61">
        <v>14820469.550000001</v>
      </c>
      <c r="E120" s="62">
        <f t="shared" si="7"/>
        <v>1</v>
      </c>
      <c r="F120" s="115"/>
    </row>
    <row r="121" spans="1:6" ht="59.25" customHeight="1" x14ac:dyDescent="0.25">
      <c r="A121" s="55" t="s">
        <v>285</v>
      </c>
      <c r="B121" s="56" t="s">
        <v>208</v>
      </c>
      <c r="C121" s="61">
        <v>785000</v>
      </c>
      <c r="D121" s="61">
        <v>780024.71</v>
      </c>
      <c r="E121" s="62">
        <f t="shared" si="7"/>
        <v>0.99366205095541393</v>
      </c>
      <c r="F121" s="115"/>
    </row>
    <row r="122" spans="1:6" ht="35.1" customHeight="1" x14ac:dyDescent="0.25">
      <c r="A122" s="59" t="s">
        <v>37</v>
      </c>
      <c r="B122" s="60" t="s">
        <v>362</v>
      </c>
      <c r="C122" s="61">
        <v>785000</v>
      </c>
      <c r="D122" s="61">
        <v>780024.71</v>
      </c>
      <c r="E122" s="62">
        <f t="shared" si="7"/>
        <v>0.99366205095541393</v>
      </c>
      <c r="F122" s="115"/>
    </row>
    <row r="123" spans="1:6" ht="35.1" customHeight="1" x14ac:dyDescent="0.25">
      <c r="A123" s="59" t="s">
        <v>38</v>
      </c>
      <c r="B123" s="60" t="s">
        <v>363</v>
      </c>
      <c r="C123" s="61">
        <v>785000</v>
      </c>
      <c r="D123" s="61">
        <v>780024.71</v>
      </c>
      <c r="E123" s="62">
        <f t="shared" si="7"/>
        <v>0.99366205095541393</v>
      </c>
      <c r="F123" s="115"/>
    </row>
    <row r="124" spans="1:6" ht="35.1" customHeight="1" x14ac:dyDescent="0.25">
      <c r="A124" s="59" t="s">
        <v>47</v>
      </c>
      <c r="B124" s="60" t="s">
        <v>364</v>
      </c>
      <c r="C124" s="61">
        <v>785000</v>
      </c>
      <c r="D124" s="61">
        <v>780024.71</v>
      </c>
      <c r="E124" s="62">
        <f t="shared" si="7"/>
        <v>0.99366205095541393</v>
      </c>
      <c r="F124" s="115"/>
    </row>
    <row r="125" spans="1:6" ht="35.1" customHeight="1" x14ac:dyDescent="0.25">
      <c r="A125" s="65" t="s">
        <v>302</v>
      </c>
      <c r="B125" s="56" t="s">
        <v>96</v>
      </c>
      <c r="C125" s="57">
        <v>59319130</v>
      </c>
      <c r="D125" s="57">
        <v>50559041.460000001</v>
      </c>
      <c r="E125" s="58">
        <f t="shared" ref="E125:E131" si="8">D125/C125</f>
        <v>0.85232270702554136</v>
      </c>
      <c r="F125" s="115"/>
    </row>
    <row r="126" spans="1:6" ht="35.1" customHeight="1" x14ac:dyDescent="0.25">
      <c r="A126" s="59" t="s">
        <v>37</v>
      </c>
      <c r="B126" s="60" t="s">
        <v>97</v>
      </c>
      <c r="C126" s="61">
        <v>16554546</v>
      </c>
      <c r="D126" s="61">
        <v>16149413.939999999</v>
      </c>
      <c r="E126" s="62">
        <f t="shared" si="8"/>
        <v>0.97552744363995236</v>
      </c>
      <c r="F126" s="115"/>
    </row>
    <row r="127" spans="1:6" ht="35.1" customHeight="1" x14ac:dyDescent="0.25">
      <c r="A127" s="59" t="s">
        <v>38</v>
      </c>
      <c r="B127" s="60" t="s">
        <v>98</v>
      </c>
      <c r="C127" s="61">
        <v>16554546</v>
      </c>
      <c r="D127" s="61">
        <v>16149413.939999999</v>
      </c>
      <c r="E127" s="62">
        <f t="shared" si="8"/>
        <v>0.97552744363995236</v>
      </c>
      <c r="F127" s="115"/>
    </row>
    <row r="128" spans="1:6" ht="35.1" customHeight="1" x14ac:dyDescent="0.25">
      <c r="A128" s="59" t="s">
        <v>47</v>
      </c>
      <c r="B128" s="60" t="s">
        <v>99</v>
      </c>
      <c r="C128" s="61">
        <v>16554546</v>
      </c>
      <c r="D128" s="61">
        <v>16149413.939999999</v>
      </c>
      <c r="E128" s="62">
        <f t="shared" si="8"/>
        <v>0.97552744363995236</v>
      </c>
      <c r="F128" s="115"/>
    </row>
    <row r="129" spans="1:6" ht="35.1" customHeight="1" x14ac:dyDescent="0.25">
      <c r="A129" s="59" t="s">
        <v>93</v>
      </c>
      <c r="B129" s="60" t="s">
        <v>100</v>
      </c>
      <c r="C129" s="61">
        <v>40887850</v>
      </c>
      <c r="D129" s="61">
        <v>34203045.049999997</v>
      </c>
      <c r="E129" s="62">
        <f t="shared" si="8"/>
        <v>0.83650876849724298</v>
      </c>
      <c r="F129" s="115"/>
    </row>
    <row r="130" spans="1:6" ht="27.75" customHeight="1" x14ac:dyDescent="0.25">
      <c r="A130" s="59" t="s">
        <v>94</v>
      </c>
      <c r="B130" s="60" t="s">
        <v>101</v>
      </c>
      <c r="C130" s="61">
        <v>40887850</v>
      </c>
      <c r="D130" s="61">
        <v>34203045.049999997</v>
      </c>
      <c r="E130" s="62">
        <f t="shared" si="8"/>
        <v>0.83650876849724298</v>
      </c>
      <c r="F130" s="115"/>
    </row>
    <row r="131" spans="1:6" ht="60" customHeight="1" x14ac:dyDescent="0.25">
      <c r="A131" s="59" t="s">
        <v>102</v>
      </c>
      <c r="B131" s="60" t="s">
        <v>103</v>
      </c>
      <c r="C131" s="61">
        <v>40887850</v>
      </c>
      <c r="D131" s="61">
        <v>34203045.049999997</v>
      </c>
      <c r="E131" s="62">
        <f t="shared" si="8"/>
        <v>0.83650876849724298</v>
      </c>
      <c r="F131" s="115"/>
    </row>
    <row r="132" spans="1:6" ht="35.1" customHeight="1" x14ac:dyDescent="0.25">
      <c r="A132" s="59" t="s">
        <v>51</v>
      </c>
      <c r="B132" s="60" t="s">
        <v>104</v>
      </c>
      <c r="C132" s="61">
        <v>1876734</v>
      </c>
      <c r="D132" s="61">
        <v>206582.47</v>
      </c>
      <c r="E132" s="62">
        <f t="shared" ref="E132:E146" si="9">D132/C132</f>
        <v>0.1100755194929063</v>
      </c>
      <c r="F132" s="115"/>
    </row>
    <row r="133" spans="1:6" ht="48" customHeight="1" x14ac:dyDescent="0.25">
      <c r="A133" s="59" t="s">
        <v>95</v>
      </c>
      <c r="B133" s="60" t="s">
        <v>105</v>
      </c>
      <c r="C133" s="61">
        <v>0</v>
      </c>
      <c r="D133" s="61">
        <v>0</v>
      </c>
      <c r="E133" s="62"/>
      <c r="F133" s="115"/>
    </row>
    <row r="134" spans="1:6" ht="60.75" customHeight="1" x14ac:dyDescent="0.25">
      <c r="A134" s="59" t="s">
        <v>187</v>
      </c>
      <c r="B134" s="60" t="s">
        <v>188</v>
      </c>
      <c r="C134" s="61">
        <v>0</v>
      </c>
      <c r="D134" s="61">
        <v>0</v>
      </c>
      <c r="E134" s="62"/>
      <c r="F134" s="115"/>
    </row>
    <row r="135" spans="1:6" ht="35.1" customHeight="1" x14ac:dyDescent="0.25">
      <c r="A135" s="59" t="s">
        <v>325</v>
      </c>
      <c r="B135" s="60" t="s">
        <v>326</v>
      </c>
      <c r="C135" s="61">
        <v>1700000</v>
      </c>
      <c r="D135" s="61">
        <v>29849</v>
      </c>
      <c r="E135" s="62">
        <f t="shared" si="9"/>
        <v>1.7558235294117645E-2</v>
      </c>
      <c r="F135" s="115"/>
    </row>
    <row r="136" spans="1:6" ht="27.75" customHeight="1" x14ac:dyDescent="0.25">
      <c r="A136" s="59" t="s">
        <v>327</v>
      </c>
      <c r="B136" s="60" t="s">
        <v>328</v>
      </c>
      <c r="C136" s="61">
        <v>1700000</v>
      </c>
      <c r="D136" s="61">
        <v>29849</v>
      </c>
      <c r="E136" s="62">
        <f t="shared" si="9"/>
        <v>1.7558235294117645E-2</v>
      </c>
      <c r="F136" s="115"/>
    </row>
    <row r="137" spans="1:6" ht="35.1" customHeight="1" x14ac:dyDescent="0.25">
      <c r="A137" s="59" t="s">
        <v>53</v>
      </c>
      <c r="B137" s="60" t="s">
        <v>365</v>
      </c>
      <c r="C137" s="61">
        <v>176734</v>
      </c>
      <c r="D137" s="61">
        <v>176733.47</v>
      </c>
      <c r="E137" s="62">
        <f t="shared" si="9"/>
        <v>0.99999700114296064</v>
      </c>
      <c r="F137" s="115"/>
    </row>
    <row r="138" spans="1:6" ht="29.25" customHeight="1" x14ac:dyDescent="0.25">
      <c r="A138" s="59" t="s">
        <v>56</v>
      </c>
      <c r="B138" s="60" t="s">
        <v>366</v>
      </c>
      <c r="C138" s="61">
        <v>176734</v>
      </c>
      <c r="D138" s="61">
        <v>176733.47</v>
      </c>
      <c r="E138" s="62">
        <f t="shared" si="9"/>
        <v>0.99999700114296064</v>
      </c>
      <c r="F138" s="115"/>
    </row>
    <row r="139" spans="1:6" ht="46.5" customHeight="1" x14ac:dyDescent="0.25">
      <c r="A139" s="59" t="s">
        <v>458</v>
      </c>
      <c r="B139" s="60" t="s">
        <v>367</v>
      </c>
      <c r="C139" s="61">
        <v>1430338.05</v>
      </c>
      <c r="D139" s="61">
        <v>1230063.3</v>
      </c>
      <c r="E139" s="62">
        <f t="shared" ref="E139" si="10">D139/C139</f>
        <v>0.85998082760924943</v>
      </c>
      <c r="F139" s="115"/>
    </row>
    <row r="140" spans="1:6" ht="30" customHeight="1" x14ac:dyDescent="0.25">
      <c r="A140" s="59" t="s">
        <v>37</v>
      </c>
      <c r="B140" s="60" t="s">
        <v>368</v>
      </c>
      <c r="C140" s="61">
        <v>1430338.05</v>
      </c>
      <c r="D140" s="61">
        <v>1230063.3</v>
      </c>
      <c r="E140" s="62">
        <f t="shared" si="9"/>
        <v>0.85998082760924943</v>
      </c>
      <c r="F140" s="115"/>
    </row>
    <row r="141" spans="1:6" ht="36.75" customHeight="1" x14ac:dyDescent="0.25">
      <c r="A141" s="59" t="s">
        <v>38</v>
      </c>
      <c r="B141" s="60" t="s">
        <v>369</v>
      </c>
      <c r="C141" s="61">
        <v>1430338.05</v>
      </c>
      <c r="D141" s="61">
        <v>1230063.3</v>
      </c>
      <c r="E141" s="62">
        <f t="shared" si="9"/>
        <v>0.85998082760924943</v>
      </c>
      <c r="F141" s="115"/>
    </row>
    <row r="142" spans="1:6" ht="35.1" customHeight="1" x14ac:dyDescent="0.25">
      <c r="A142" s="59" t="s">
        <v>47</v>
      </c>
      <c r="B142" s="60" t="s">
        <v>370</v>
      </c>
      <c r="C142" s="61">
        <v>1430338.05</v>
      </c>
      <c r="D142" s="61">
        <v>1230063.3</v>
      </c>
      <c r="E142" s="62">
        <f t="shared" si="9"/>
        <v>0.85998082760924943</v>
      </c>
      <c r="F142" s="115"/>
    </row>
    <row r="143" spans="1:6" ht="46.5" customHeight="1" x14ac:dyDescent="0.25">
      <c r="A143" s="59" t="s">
        <v>371</v>
      </c>
      <c r="B143" s="60" t="s">
        <v>372</v>
      </c>
      <c r="C143" s="61">
        <v>321843.95</v>
      </c>
      <c r="D143" s="61">
        <v>276813.21999999997</v>
      </c>
      <c r="E143" s="62">
        <f t="shared" si="9"/>
        <v>0.86008520588937576</v>
      </c>
      <c r="F143" s="115"/>
    </row>
    <row r="144" spans="1:6" ht="42" customHeight="1" x14ac:dyDescent="0.25">
      <c r="A144" s="59" t="s">
        <v>37</v>
      </c>
      <c r="B144" s="60" t="s">
        <v>373</v>
      </c>
      <c r="C144" s="61">
        <v>321843.95</v>
      </c>
      <c r="D144" s="61">
        <v>276813.21999999997</v>
      </c>
      <c r="E144" s="62">
        <f t="shared" si="9"/>
        <v>0.86008520588937576</v>
      </c>
      <c r="F144" s="115"/>
    </row>
    <row r="145" spans="1:6" ht="42" customHeight="1" x14ac:dyDescent="0.25">
      <c r="A145" s="59" t="s">
        <v>38</v>
      </c>
      <c r="B145" s="60" t="s">
        <v>374</v>
      </c>
      <c r="C145" s="61">
        <v>321843.95</v>
      </c>
      <c r="D145" s="61">
        <v>276813.21999999997</v>
      </c>
      <c r="E145" s="62">
        <f t="shared" si="9"/>
        <v>0.86008520588937576</v>
      </c>
      <c r="F145" s="115"/>
    </row>
    <row r="146" spans="1:6" ht="42" customHeight="1" x14ac:dyDescent="0.25">
      <c r="A146" s="59" t="s">
        <v>47</v>
      </c>
      <c r="B146" s="60" t="s">
        <v>375</v>
      </c>
      <c r="C146" s="61">
        <v>321843.95</v>
      </c>
      <c r="D146" s="61">
        <v>276813.21999999997</v>
      </c>
      <c r="E146" s="62">
        <f t="shared" si="9"/>
        <v>0.86008520588937576</v>
      </c>
      <c r="F146" s="115"/>
    </row>
    <row r="147" spans="1:6" ht="42" customHeight="1" x14ac:dyDescent="0.25">
      <c r="A147" s="63" t="s">
        <v>310</v>
      </c>
      <c r="B147" s="76"/>
      <c r="C147" s="64">
        <f>C148+C152+C156+C160+C164+C175+C182+C186+C190+C194+C198+C202+C206+C210</f>
        <v>99026151.299999997</v>
      </c>
      <c r="D147" s="64">
        <f>D148+D152+D156+D160+D164+D175+D182+D186+D190+D194+D198+D202+D206+D210</f>
        <v>91890068.959999979</v>
      </c>
      <c r="E147" s="41">
        <f>D147/C147</f>
        <v>0.92793739586645918</v>
      </c>
      <c r="F147" s="115"/>
    </row>
    <row r="148" spans="1:6" ht="42" customHeight="1" x14ac:dyDescent="0.25">
      <c r="A148" s="59" t="s">
        <v>376</v>
      </c>
      <c r="B148" s="56" t="s">
        <v>261</v>
      </c>
      <c r="C148" s="61">
        <v>12577052</v>
      </c>
      <c r="D148" s="61">
        <v>12577051.25</v>
      </c>
      <c r="E148" s="58">
        <f t="shared" ref="E148:E151" si="11">D148/C148</f>
        <v>0.99999994036758377</v>
      </c>
      <c r="F148" s="115"/>
    </row>
    <row r="149" spans="1:6" ht="57.75" customHeight="1" x14ac:dyDescent="0.25">
      <c r="A149" s="59" t="s">
        <v>37</v>
      </c>
      <c r="B149" s="60" t="s">
        <v>262</v>
      </c>
      <c r="C149" s="61">
        <v>12577052</v>
      </c>
      <c r="D149" s="61">
        <v>12577051.25</v>
      </c>
      <c r="E149" s="62">
        <f t="shared" si="11"/>
        <v>0.99999994036758377</v>
      </c>
      <c r="F149" s="115"/>
    </row>
    <row r="150" spans="1:6" ht="37.5" customHeight="1" x14ac:dyDescent="0.25">
      <c r="A150" s="59" t="s">
        <v>38</v>
      </c>
      <c r="B150" s="60" t="s">
        <v>263</v>
      </c>
      <c r="C150" s="61">
        <v>12577052</v>
      </c>
      <c r="D150" s="61">
        <v>12577051.25</v>
      </c>
      <c r="E150" s="62">
        <f t="shared" si="11"/>
        <v>0.99999994036758377</v>
      </c>
      <c r="F150" s="115"/>
    </row>
    <row r="151" spans="1:6" ht="35.1" customHeight="1" x14ac:dyDescent="0.25">
      <c r="A151" s="59" t="s">
        <v>47</v>
      </c>
      <c r="B151" s="60" t="s">
        <v>264</v>
      </c>
      <c r="C151" s="61">
        <v>12577052</v>
      </c>
      <c r="D151" s="61">
        <v>12577051.25</v>
      </c>
      <c r="E151" s="62">
        <f t="shared" si="11"/>
        <v>0.99999994036758377</v>
      </c>
      <c r="F151" s="115"/>
    </row>
    <row r="152" spans="1:6" ht="63" customHeight="1" x14ac:dyDescent="0.25">
      <c r="A152" s="55" t="s">
        <v>336</v>
      </c>
      <c r="B152" s="60" t="s">
        <v>209</v>
      </c>
      <c r="C152" s="61">
        <v>1287705.1599999999</v>
      </c>
      <c r="D152" s="61">
        <v>1287705.1599999999</v>
      </c>
      <c r="E152" s="62">
        <f t="shared" ref="E152:E168" si="12">D152/C152</f>
        <v>1</v>
      </c>
      <c r="F152" s="115"/>
    </row>
    <row r="153" spans="1:6" ht="50.25" customHeight="1" x14ac:dyDescent="0.25">
      <c r="A153" s="59" t="s">
        <v>37</v>
      </c>
      <c r="B153" s="60" t="s">
        <v>210</v>
      </c>
      <c r="C153" s="61">
        <v>1287705.1599999999</v>
      </c>
      <c r="D153" s="61">
        <v>1287705.1599999999</v>
      </c>
      <c r="E153" s="62">
        <f t="shared" si="12"/>
        <v>1</v>
      </c>
      <c r="F153" s="115"/>
    </row>
    <row r="154" spans="1:6" ht="35.1" customHeight="1" x14ac:dyDescent="0.25">
      <c r="A154" s="59" t="s">
        <v>38</v>
      </c>
      <c r="B154" s="60" t="s">
        <v>211</v>
      </c>
      <c r="C154" s="61">
        <v>1287705.1599999999</v>
      </c>
      <c r="D154" s="61">
        <v>1287705.1599999999</v>
      </c>
      <c r="E154" s="62">
        <f t="shared" si="12"/>
        <v>1</v>
      </c>
      <c r="F154" s="115"/>
    </row>
    <row r="155" spans="1:6" ht="35.1" customHeight="1" x14ac:dyDescent="0.25">
      <c r="A155" s="59" t="s">
        <v>47</v>
      </c>
      <c r="B155" s="60" t="s">
        <v>221</v>
      </c>
      <c r="C155" s="61">
        <v>1287705.1599999999</v>
      </c>
      <c r="D155" s="61">
        <v>1287705.1599999999</v>
      </c>
      <c r="E155" s="62">
        <f t="shared" si="12"/>
        <v>1</v>
      </c>
      <c r="F155" s="115"/>
    </row>
    <row r="156" spans="1:6" ht="76.5" customHeight="1" x14ac:dyDescent="0.25">
      <c r="A156" s="55" t="s">
        <v>286</v>
      </c>
      <c r="B156" s="56" t="s">
        <v>212</v>
      </c>
      <c r="C156" s="57">
        <v>79000</v>
      </c>
      <c r="D156" s="57">
        <v>67773.960000000006</v>
      </c>
      <c r="E156" s="58">
        <f t="shared" si="12"/>
        <v>0.85789822784810132</v>
      </c>
      <c r="F156" s="115"/>
    </row>
    <row r="157" spans="1:6" ht="35.1" customHeight="1" x14ac:dyDescent="0.25">
      <c r="A157" s="59" t="s">
        <v>37</v>
      </c>
      <c r="B157" s="60" t="s">
        <v>213</v>
      </c>
      <c r="C157" s="61">
        <v>79000</v>
      </c>
      <c r="D157" s="61">
        <v>67773.960000000006</v>
      </c>
      <c r="E157" s="62">
        <f t="shared" si="12"/>
        <v>0.85789822784810132</v>
      </c>
      <c r="F157" s="115"/>
    </row>
    <row r="158" spans="1:6" ht="36.75" customHeight="1" x14ac:dyDescent="0.25">
      <c r="A158" s="59" t="s">
        <v>38</v>
      </c>
      <c r="B158" s="60" t="s">
        <v>214</v>
      </c>
      <c r="C158" s="61">
        <v>79000</v>
      </c>
      <c r="D158" s="61">
        <v>67773.960000000006</v>
      </c>
      <c r="E158" s="62">
        <f t="shared" si="12"/>
        <v>0.85789822784810132</v>
      </c>
      <c r="F158" s="115"/>
    </row>
    <row r="159" spans="1:6" ht="40.5" customHeight="1" x14ac:dyDescent="0.25">
      <c r="A159" s="59" t="s">
        <v>329</v>
      </c>
      <c r="B159" s="60" t="s">
        <v>222</v>
      </c>
      <c r="C159" s="61">
        <v>79000</v>
      </c>
      <c r="D159" s="61">
        <v>67773.960000000006</v>
      </c>
      <c r="E159" s="62">
        <f t="shared" si="12"/>
        <v>0.85789822784810132</v>
      </c>
      <c r="F159" s="115"/>
    </row>
    <row r="160" spans="1:6" ht="48" customHeight="1" x14ac:dyDescent="0.25">
      <c r="A160" s="65" t="s">
        <v>337</v>
      </c>
      <c r="B160" s="56" t="s">
        <v>332</v>
      </c>
      <c r="C160" s="57">
        <v>900000</v>
      </c>
      <c r="D160" s="57">
        <v>900000</v>
      </c>
      <c r="E160" s="58">
        <f t="shared" si="12"/>
        <v>1</v>
      </c>
      <c r="F160" s="115"/>
    </row>
    <row r="161" spans="1:6" ht="51" customHeight="1" x14ac:dyDescent="0.25">
      <c r="A161" s="59" t="s">
        <v>37</v>
      </c>
      <c r="B161" s="60" t="s">
        <v>333</v>
      </c>
      <c r="C161" s="61">
        <v>900000</v>
      </c>
      <c r="D161" s="61">
        <v>900000</v>
      </c>
      <c r="E161" s="62">
        <f t="shared" si="12"/>
        <v>1</v>
      </c>
      <c r="F161" s="115"/>
    </row>
    <row r="162" spans="1:6" ht="55.5" customHeight="1" x14ac:dyDescent="0.25">
      <c r="A162" s="59" t="s">
        <v>38</v>
      </c>
      <c r="B162" s="60" t="s">
        <v>334</v>
      </c>
      <c r="C162" s="61">
        <v>900000</v>
      </c>
      <c r="D162" s="61">
        <v>900000</v>
      </c>
      <c r="E162" s="62">
        <f t="shared" si="12"/>
        <v>1</v>
      </c>
      <c r="F162" s="115"/>
    </row>
    <row r="163" spans="1:6" ht="24.75" customHeight="1" x14ac:dyDescent="0.25">
      <c r="A163" s="59" t="s">
        <v>47</v>
      </c>
      <c r="B163" s="60" t="s">
        <v>335</v>
      </c>
      <c r="C163" s="61">
        <v>900000</v>
      </c>
      <c r="D163" s="61">
        <v>900000</v>
      </c>
      <c r="E163" s="62">
        <f t="shared" si="12"/>
        <v>1</v>
      </c>
      <c r="F163" s="115"/>
    </row>
    <row r="164" spans="1:6" ht="36" customHeight="1" x14ac:dyDescent="0.25">
      <c r="A164" s="55" t="s">
        <v>287</v>
      </c>
      <c r="B164" s="56" t="s">
        <v>106</v>
      </c>
      <c r="C164" s="57">
        <v>40469620</v>
      </c>
      <c r="D164" s="57">
        <v>35629875.149999999</v>
      </c>
      <c r="E164" s="58">
        <f t="shared" si="12"/>
        <v>0.88041042021150673</v>
      </c>
      <c r="F164" s="115"/>
    </row>
    <row r="165" spans="1:6" ht="36" customHeight="1" x14ac:dyDescent="0.25">
      <c r="A165" s="59" t="s">
        <v>37</v>
      </c>
      <c r="B165" s="60" t="s">
        <v>107</v>
      </c>
      <c r="C165" s="61">
        <v>16310650</v>
      </c>
      <c r="D165" s="61">
        <v>11923556.73</v>
      </c>
      <c r="E165" s="62">
        <f t="shared" si="12"/>
        <v>0.73102891239772794</v>
      </c>
      <c r="F165" s="115"/>
    </row>
    <row r="166" spans="1:6" ht="36" customHeight="1" x14ac:dyDescent="0.25">
      <c r="A166" s="59" t="s">
        <v>38</v>
      </c>
      <c r="B166" s="60" t="s">
        <v>108</v>
      </c>
      <c r="C166" s="61">
        <v>16310650</v>
      </c>
      <c r="D166" s="61">
        <v>11923556.73</v>
      </c>
      <c r="E166" s="62">
        <f t="shared" si="12"/>
        <v>0.73102891239772794</v>
      </c>
      <c r="F166" s="115"/>
    </row>
    <row r="167" spans="1:6" ht="36" customHeight="1" x14ac:dyDescent="0.25">
      <c r="A167" s="59" t="s">
        <v>47</v>
      </c>
      <c r="B167" s="60" t="s">
        <v>109</v>
      </c>
      <c r="C167" s="61">
        <v>9010650</v>
      </c>
      <c r="D167" s="61">
        <v>7846585.3200000003</v>
      </c>
      <c r="E167" s="62">
        <f t="shared" si="12"/>
        <v>0.87081235205007412</v>
      </c>
      <c r="F167" s="115"/>
    </row>
    <row r="168" spans="1:6" ht="36" customHeight="1" x14ac:dyDescent="0.25">
      <c r="A168" s="59" t="s">
        <v>49</v>
      </c>
      <c r="B168" s="60" t="s">
        <v>110</v>
      </c>
      <c r="C168" s="61">
        <v>7300000</v>
      </c>
      <c r="D168" s="61">
        <v>4076971.41</v>
      </c>
      <c r="E168" s="62">
        <f t="shared" si="12"/>
        <v>0.55848923424657537</v>
      </c>
      <c r="F168" s="115"/>
    </row>
    <row r="169" spans="1:6" ht="36" customHeight="1" x14ac:dyDescent="0.25">
      <c r="A169" s="59" t="s">
        <v>93</v>
      </c>
      <c r="B169" s="60" t="s">
        <v>377</v>
      </c>
      <c r="C169" s="61">
        <v>23914620</v>
      </c>
      <c r="D169" s="61">
        <v>23461974.75</v>
      </c>
      <c r="E169" s="62">
        <f t="shared" ref="E169:E174" si="13">D169/C169</f>
        <v>0.98107244647834668</v>
      </c>
      <c r="F169" s="115"/>
    </row>
    <row r="170" spans="1:6" ht="36" customHeight="1" x14ac:dyDescent="0.25">
      <c r="A170" s="59" t="s">
        <v>94</v>
      </c>
      <c r="B170" s="60" t="s">
        <v>378</v>
      </c>
      <c r="C170" s="61">
        <v>23914620</v>
      </c>
      <c r="D170" s="61">
        <v>23461974.75</v>
      </c>
      <c r="E170" s="62">
        <f t="shared" si="13"/>
        <v>0.98107244647834668</v>
      </c>
      <c r="F170" s="115"/>
    </row>
    <row r="171" spans="1:6" ht="36" customHeight="1" x14ac:dyDescent="0.25">
      <c r="A171" s="59" t="s">
        <v>102</v>
      </c>
      <c r="B171" s="60" t="s">
        <v>379</v>
      </c>
      <c r="C171" s="61">
        <v>23914620</v>
      </c>
      <c r="D171" s="61">
        <v>23461974.75</v>
      </c>
      <c r="E171" s="62">
        <f t="shared" si="13"/>
        <v>0.98107244647834668</v>
      </c>
      <c r="F171" s="115"/>
    </row>
    <row r="172" spans="1:6" ht="36" customHeight="1" x14ac:dyDescent="0.25">
      <c r="A172" s="59" t="s">
        <v>51</v>
      </c>
      <c r="B172" s="60" t="s">
        <v>380</v>
      </c>
      <c r="C172" s="61">
        <v>244350</v>
      </c>
      <c r="D172" s="61">
        <v>244343.67</v>
      </c>
      <c r="E172" s="62">
        <f t="shared" si="13"/>
        <v>0.99997409453652553</v>
      </c>
      <c r="F172" s="115"/>
    </row>
    <row r="173" spans="1:6" ht="36" customHeight="1" x14ac:dyDescent="0.25">
      <c r="A173" s="59" t="s">
        <v>53</v>
      </c>
      <c r="B173" s="60" t="s">
        <v>381</v>
      </c>
      <c r="C173" s="61">
        <v>244350</v>
      </c>
      <c r="D173" s="61">
        <v>244343.67</v>
      </c>
      <c r="E173" s="62">
        <f t="shared" si="13"/>
        <v>0.99997409453652553</v>
      </c>
      <c r="F173" s="115"/>
    </row>
    <row r="174" spans="1:6" ht="39.75" customHeight="1" x14ac:dyDescent="0.25">
      <c r="A174" s="59" t="s">
        <v>56</v>
      </c>
      <c r="B174" s="60" t="s">
        <v>382</v>
      </c>
      <c r="C174" s="61">
        <v>244350</v>
      </c>
      <c r="D174" s="61">
        <v>244343.67</v>
      </c>
      <c r="E174" s="62">
        <f t="shared" si="13"/>
        <v>0.99997409453652553</v>
      </c>
      <c r="F174" s="115"/>
    </row>
    <row r="175" spans="1:6" ht="51.75" customHeight="1" x14ac:dyDescent="0.25">
      <c r="A175" s="55" t="s">
        <v>288</v>
      </c>
      <c r="B175" s="56" t="s">
        <v>111</v>
      </c>
      <c r="C175" s="57">
        <v>24636750</v>
      </c>
      <c r="D175" s="57">
        <v>23681580.399999999</v>
      </c>
      <c r="E175" s="58">
        <f>D175/C175</f>
        <v>0.96122988624717132</v>
      </c>
      <c r="F175" s="115"/>
    </row>
    <row r="176" spans="1:6" ht="29.25" customHeight="1" x14ac:dyDescent="0.25">
      <c r="A176" s="59" t="s">
        <v>37</v>
      </c>
      <c r="B176" s="60" t="s">
        <v>112</v>
      </c>
      <c r="C176" s="61">
        <v>24380300</v>
      </c>
      <c r="D176" s="61">
        <v>23475139.899999999</v>
      </c>
      <c r="E176" s="62">
        <f>D176/C176</f>
        <v>0.96287329934414256</v>
      </c>
      <c r="F176" s="115"/>
    </row>
    <row r="177" spans="1:6" ht="39.75" customHeight="1" x14ac:dyDescent="0.25">
      <c r="A177" s="59" t="s">
        <v>38</v>
      </c>
      <c r="B177" s="60" t="s">
        <v>113</v>
      </c>
      <c r="C177" s="61">
        <v>24380300</v>
      </c>
      <c r="D177" s="61">
        <v>23475139.899999999</v>
      </c>
      <c r="E177" s="62">
        <f>D177/C177</f>
        <v>0.96287329934414256</v>
      </c>
      <c r="F177" s="115"/>
    </row>
    <row r="178" spans="1:6" ht="33.75" customHeight="1" x14ac:dyDescent="0.25">
      <c r="A178" s="59" t="s">
        <v>47</v>
      </c>
      <c r="B178" s="60" t="s">
        <v>114</v>
      </c>
      <c r="C178" s="61">
        <v>24380300</v>
      </c>
      <c r="D178" s="61">
        <v>23475139.899999999</v>
      </c>
      <c r="E178" s="62">
        <f>D178/C178</f>
        <v>0.96287329934414256</v>
      </c>
      <c r="F178" s="115"/>
    </row>
    <row r="179" spans="1:6" ht="39" customHeight="1" x14ac:dyDescent="0.25">
      <c r="A179" s="59" t="s">
        <v>51</v>
      </c>
      <c r="B179" s="60" t="s">
        <v>383</v>
      </c>
      <c r="C179" s="61">
        <v>256450</v>
      </c>
      <c r="D179" s="61">
        <v>206440.5</v>
      </c>
      <c r="E179" s="62">
        <f t="shared" ref="E179:E182" si="14">D179/C179</f>
        <v>0.80499317605771104</v>
      </c>
      <c r="F179" s="115"/>
    </row>
    <row r="180" spans="1:6" ht="35.1" customHeight="1" x14ac:dyDescent="0.25">
      <c r="A180" s="59" t="s">
        <v>53</v>
      </c>
      <c r="B180" s="60" t="s">
        <v>384</v>
      </c>
      <c r="C180" s="61">
        <v>256450</v>
      </c>
      <c r="D180" s="61">
        <v>206440.5</v>
      </c>
      <c r="E180" s="62">
        <f t="shared" si="14"/>
        <v>0.80499317605771104</v>
      </c>
      <c r="F180" s="115"/>
    </row>
    <row r="181" spans="1:6" ht="35.1" customHeight="1" x14ac:dyDescent="0.25">
      <c r="A181" s="59" t="s">
        <v>56</v>
      </c>
      <c r="B181" s="60" t="s">
        <v>385</v>
      </c>
      <c r="C181" s="61">
        <v>256450</v>
      </c>
      <c r="D181" s="61">
        <v>206440.5</v>
      </c>
      <c r="E181" s="62">
        <f t="shared" si="14"/>
        <v>0.80499317605771104</v>
      </c>
      <c r="F181" s="115"/>
    </row>
    <row r="182" spans="1:6" ht="30" customHeight="1" x14ac:dyDescent="0.25">
      <c r="A182" s="55" t="s">
        <v>289</v>
      </c>
      <c r="B182" s="56" t="s">
        <v>115</v>
      </c>
      <c r="C182" s="57">
        <v>28000</v>
      </c>
      <c r="D182" s="57">
        <v>22000</v>
      </c>
      <c r="E182" s="58">
        <f t="shared" si="14"/>
        <v>0.7857142857142857</v>
      </c>
      <c r="F182" s="115"/>
    </row>
    <row r="183" spans="1:6" ht="49.5" customHeight="1" x14ac:dyDescent="0.25">
      <c r="A183" s="59" t="s">
        <v>37</v>
      </c>
      <c r="B183" s="60" t="s">
        <v>116</v>
      </c>
      <c r="C183" s="61">
        <v>28000</v>
      </c>
      <c r="D183" s="61">
        <v>22000</v>
      </c>
      <c r="E183" s="62">
        <f t="shared" ref="E183:E213" si="15">D183/C183</f>
        <v>0.7857142857142857</v>
      </c>
      <c r="F183" s="115"/>
    </row>
    <row r="184" spans="1:6" ht="35.1" customHeight="1" x14ac:dyDescent="0.25">
      <c r="A184" s="59" t="s">
        <v>38</v>
      </c>
      <c r="B184" s="60" t="s">
        <v>117</v>
      </c>
      <c r="C184" s="61">
        <v>28000</v>
      </c>
      <c r="D184" s="61">
        <v>22000</v>
      </c>
      <c r="E184" s="62">
        <f t="shared" si="15"/>
        <v>0.7857142857142857</v>
      </c>
      <c r="F184" s="115"/>
    </row>
    <row r="185" spans="1:6" ht="28.5" customHeight="1" x14ac:dyDescent="0.25">
      <c r="A185" s="59" t="s">
        <v>47</v>
      </c>
      <c r="B185" s="60" t="s">
        <v>189</v>
      </c>
      <c r="C185" s="61">
        <v>28000</v>
      </c>
      <c r="D185" s="61">
        <v>22000</v>
      </c>
      <c r="E185" s="62">
        <f t="shared" si="15"/>
        <v>0.7857142857142857</v>
      </c>
      <c r="F185" s="115"/>
    </row>
    <row r="186" spans="1:6" ht="30" customHeight="1" x14ac:dyDescent="0.25">
      <c r="A186" s="55" t="s">
        <v>290</v>
      </c>
      <c r="B186" s="56" t="s">
        <v>265</v>
      </c>
      <c r="C186" s="57">
        <v>25000</v>
      </c>
      <c r="D186" s="57">
        <v>24000</v>
      </c>
      <c r="E186" s="58">
        <f t="shared" si="15"/>
        <v>0.96</v>
      </c>
      <c r="F186" s="115"/>
    </row>
    <row r="187" spans="1:6" ht="46.5" customHeight="1" x14ac:dyDescent="0.25">
      <c r="A187" s="59" t="s">
        <v>37</v>
      </c>
      <c r="B187" s="60" t="s">
        <v>266</v>
      </c>
      <c r="C187" s="61">
        <v>25000</v>
      </c>
      <c r="D187" s="61">
        <v>24000</v>
      </c>
      <c r="E187" s="62">
        <f t="shared" si="15"/>
        <v>0.96</v>
      </c>
      <c r="F187" s="115"/>
    </row>
    <row r="188" spans="1:6" ht="35.1" customHeight="1" x14ac:dyDescent="0.25">
      <c r="A188" s="59" t="s">
        <v>38</v>
      </c>
      <c r="B188" s="60" t="s">
        <v>267</v>
      </c>
      <c r="C188" s="61">
        <v>25000</v>
      </c>
      <c r="D188" s="61">
        <v>24000</v>
      </c>
      <c r="E188" s="62">
        <f t="shared" si="15"/>
        <v>0.96</v>
      </c>
      <c r="F188" s="115"/>
    </row>
    <row r="189" spans="1:6" ht="35.1" customHeight="1" x14ac:dyDescent="0.25">
      <c r="A189" s="59" t="s">
        <v>47</v>
      </c>
      <c r="B189" s="60" t="s">
        <v>268</v>
      </c>
      <c r="C189" s="61">
        <v>25000</v>
      </c>
      <c r="D189" s="61">
        <v>24000</v>
      </c>
      <c r="E189" s="62">
        <f t="shared" si="15"/>
        <v>0.96</v>
      </c>
      <c r="F189" s="115"/>
    </row>
    <row r="190" spans="1:6" ht="28.5" customHeight="1" x14ac:dyDescent="0.25">
      <c r="A190" s="55" t="s">
        <v>291</v>
      </c>
      <c r="B190" s="56" t="s">
        <v>118</v>
      </c>
      <c r="C190" s="57">
        <v>3700000</v>
      </c>
      <c r="D190" s="57">
        <v>3413178.6</v>
      </c>
      <c r="E190" s="58">
        <f t="shared" si="15"/>
        <v>0.92248070270270277</v>
      </c>
      <c r="F190" s="115"/>
    </row>
    <row r="191" spans="1:6" ht="47.25" customHeight="1" x14ac:dyDescent="0.25">
      <c r="A191" s="59" t="s">
        <v>37</v>
      </c>
      <c r="B191" s="60" t="s">
        <v>119</v>
      </c>
      <c r="C191" s="61">
        <v>3700000</v>
      </c>
      <c r="D191" s="61">
        <v>3413178.6</v>
      </c>
      <c r="E191" s="62">
        <f t="shared" si="15"/>
        <v>0.92248070270270277</v>
      </c>
      <c r="F191" s="115"/>
    </row>
    <row r="192" spans="1:6" ht="35.1" customHeight="1" x14ac:dyDescent="0.25">
      <c r="A192" s="59" t="s">
        <v>38</v>
      </c>
      <c r="B192" s="60" t="s">
        <v>120</v>
      </c>
      <c r="C192" s="61">
        <v>3700000</v>
      </c>
      <c r="D192" s="61">
        <v>3413178.6</v>
      </c>
      <c r="E192" s="62">
        <f t="shared" si="15"/>
        <v>0.92248070270270277</v>
      </c>
      <c r="F192" s="115"/>
    </row>
    <row r="193" spans="1:6" ht="35.1" customHeight="1" x14ac:dyDescent="0.25">
      <c r="A193" s="59" t="s">
        <v>47</v>
      </c>
      <c r="B193" s="60" t="s">
        <v>121</v>
      </c>
      <c r="C193" s="61">
        <v>3700000</v>
      </c>
      <c r="D193" s="61">
        <v>3413178.6</v>
      </c>
      <c r="E193" s="62">
        <f t="shared" si="15"/>
        <v>0.92248070270270277</v>
      </c>
      <c r="F193" s="115"/>
    </row>
    <row r="194" spans="1:6" ht="35.1" customHeight="1" x14ac:dyDescent="0.25">
      <c r="A194" s="55" t="s">
        <v>311</v>
      </c>
      <c r="B194" s="56" t="s">
        <v>215</v>
      </c>
      <c r="C194" s="57">
        <v>2000000</v>
      </c>
      <c r="D194" s="57">
        <v>1872641.61</v>
      </c>
      <c r="E194" s="58">
        <f t="shared" si="15"/>
        <v>0.93632080500000003</v>
      </c>
      <c r="F194" s="115"/>
    </row>
    <row r="195" spans="1:6" ht="35.1" customHeight="1" x14ac:dyDescent="0.25">
      <c r="A195" s="59" t="s">
        <v>37</v>
      </c>
      <c r="B195" s="60" t="s">
        <v>216</v>
      </c>
      <c r="C195" s="61">
        <v>2000000</v>
      </c>
      <c r="D195" s="61">
        <v>1872641.61</v>
      </c>
      <c r="E195" s="62">
        <f t="shared" si="15"/>
        <v>0.93632080500000003</v>
      </c>
      <c r="F195" s="115"/>
    </row>
    <row r="196" spans="1:6" ht="35.1" customHeight="1" x14ac:dyDescent="0.25">
      <c r="A196" s="59" t="s">
        <v>38</v>
      </c>
      <c r="B196" s="60" t="s">
        <v>217</v>
      </c>
      <c r="C196" s="61">
        <v>2000000</v>
      </c>
      <c r="D196" s="61">
        <v>1872641.61</v>
      </c>
      <c r="E196" s="62">
        <f t="shared" si="15"/>
        <v>0.93632080500000003</v>
      </c>
      <c r="F196" s="115"/>
    </row>
    <row r="197" spans="1:6" ht="35.1" customHeight="1" x14ac:dyDescent="0.25">
      <c r="A197" s="59" t="s">
        <v>47</v>
      </c>
      <c r="B197" s="60" t="s">
        <v>223</v>
      </c>
      <c r="C197" s="61">
        <v>2000000</v>
      </c>
      <c r="D197" s="61">
        <v>1872641.61</v>
      </c>
      <c r="E197" s="62">
        <f t="shared" si="15"/>
        <v>0.93632080500000003</v>
      </c>
      <c r="F197" s="115"/>
    </row>
    <row r="198" spans="1:6" ht="35.1" customHeight="1" x14ac:dyDescent="0.25">
      <c r="A198" s="55" t="s">
        <v>292</v>
      </c>
      <c r="B198" s="56" t="s">
        <v>218</v>
      </c>
      <c r="C198" s="57">
        <v>950000</v>
      </c>
      <c r="D198" s="57">
        <v>874523.17</v>
      </c>
      <c r="E198" s="58">
        <f t="shared" si="15"/>
        <v>0.92055070526315796</v>
      </c>
      <c r="F198" s="115"/>
    </row>
    <row r="199" spans="1:6" ht="28.5" customHeight="1" x14ac:dyDescent="0.25">
      <c r="A199" s="59" t="s">
        <v>37</v>
      </c>
      <c r="B199" s="60" t="s">
        <v>219</v>
      </c>
      <c r="C199" s="61">
        <v>950000</v>
      </c>
      <c r="D199" s="61">
        <v>874523.17</v>
      </c>
      <c r="E199" s="62">
        <f t="shared" si="15"/>
        <v>0.92055070526315796</v>
      </c>
      <c r="F199" s="115"/>
    </row>
    <row r="200" spans="1:6" ht="28.5" customHeight="1" x14ac:dyDescent="0.25">
      <c r="A200" s="59" t="s">
        <v>38</v>
      </c>
      <c r="B200" s="60" t="s">
        <v>220</v>
      </c>
      <c r="C200" s="61">
        <v>950000</v>
      </c>
      <c r="D200" s="61">
        <v>874523.17</v>
      </c>
      <c r="E200" s="62">
        <f t="shared" si="15"/>
        <v>0.92055070526315796</v>
      </c>
      <c r="F200" s="115"/>
    </row>
    <row r="201" spans="1:6" ht="28.5" customHeight="1" x14ac:dyDescent="0.25">
      <c r="A201" s="59" t="s">
        <v>47</v>
      </c>
      <c r="B201" s="60" t="s">
        <v>224</v>
      </c>
      <c r="C201" s="61">
        <v>950000</v>
      </c>
      <c r="D201" s="61">
        <v>874523.17</v>
      </c>
      <c r="E201" s="62">
        <f t="shared" si="15"/>
        <v>0.92055070526315796</v>
      </c>
      <c r="F201" s="115"/>
    </row>
    <row r="202" spans="1:6" ht="31.5" customHeight="1" x14ac:dyDescent="0.25">
      <c r="A202" s="55" t="s">
        <v>293</v>
      </c>
      <c r="B202" s="56" t="s">
        <v>122</v>
      </c>
      <c r="C202" s="57">
        <v>11824024</v>
      </c>
      <c r="D202" s="57">
        <v>11025699.41</v>
      </c>
      <c r="E202" s="58">
        <f t="shared" si="15"/>
        <v>0.93248283410114863</v>
      </c>
      <c r="F202" s="115"/>
    </row>
    <row r="203" spans="1:6" ht="28.5" customHeight="1" x14ac:dyDescent="0.25">
      <c r="A203" s="59" t="s">
        <v>37</v>
      </c>
      <c r="B203" s="60" t="s">
        <v>123</v>
      </c>
      <c r="C203" s="61">
        <v>11824024</v>
      </c>
      <c r="D203" s="61">
        <v>11025699.41</v>
      </c>
      <c r="E203" s="62">
        <f t="shared" si="15"/>
        <v>0.93248283410114863</v>
      </c>
      <c r="F203" s="115"/>
    </row>
    <row r="204" spans="1:6" ht="28.5" customHeight="1" x14ac:dyDescent="0.25">
      <c r="A204" s="59" t="s">
        <v>38</v>
      </c>
      <c r="B204" s="60" t="s">
        <v>124</v>
      </c>
      <c r="C204" s="61">
        <v>11824024</v>
      </c>
      <c r="D204" s="61">
        <v>11025699.41</v>
      </c>
      <c r="E204" s="62">
        <f t="shared" si="15"/>
        <v>0.93248283410114863</v>
      </c>
      <c r="F204" s="115"/>
    </row>
    <row r="205" spans="1:6" ht="28.5" customHeight="1" x14ac:dyDescent="0.25">
      <c r="A205" s="59" t="s">
        <v>47</v>
      </c>
      <c r="B205" s="60" t="s">
        <v>125</v>
      </c>
      <c r="C205" s="61">
        <v>11824024</v>
      </c>
      <c r="D205" s="61">
        <v>11025699.41</v>
      </c>
      <c r="E205" s="62">
        <f t="shared" si="15"/>
        <v>0.93248283410114863</v>
      </c>
      <c r="F205" s="115"/>
    </row>
    <row r="206" spans="1:6" ht="35.1" customHeight="1" x14ac:dyDescent="0.25">
      <c r="A206" s="55" t="s">
        <v>294</v>
      </c>
      <c r="B206" s="56" t="s">
        <v>231</v>
      </c>
      <c r="C206" s="57">
        <v>348000.14</v>
      </c>
      <c r="D206" s="57">
        <v>325839.77</v>
      </c>
      <c r="E206" s="58">
        <f t="shared" si="15"/>
        <v>0.9363208014801373</v>
      </c>
      <c r="F206" s="115"/>
    </row>
    <row r="207" spans="1:6" ht="35.1" customHeight="1" x14ac:dyDescent="0.25">
      <c r="A207" s="59" t="s">
        <v>37</v>
      </c>
      <c r="B207" s="60" t="s">
        <v>232</v>
      </c>
      <c r="C207" s="61">
        <v>348000.14</v>
      </c>
      <c r="D207" s="61">
        <v>325839.77</v>
      </c>
      <c r="E207" s="62">
        <f t="shared" si="15"/>
        <v>0.9363208014801373</v>
      </c>
      <c r="F207" s="115"/>
    </row>
    <row r="208" spans="1:6" ht="35.1" customHeight="1" x14ac:dyDescent="0.25">
      <c r="A208" s="59" t="s">
        <v>38</v>
      </c>
      <c r="B208" s="60" t="s">
        <v>233</v>
      </c>
      <c r="C208" s="61">
        <v>348000.14</v>
      </c>
      <c r="D208" s="61">
        <v>325839.77</v>
      </c>
      <c r="E208" s="62">
        <f t="shared" si="15"/>
        <v>0.9363208014801373</v>
      </c>
      <c r="F208" s="115"/>
    </row>
    <row r="209" spans="1:5" ht="30" customHeight="1" x14ac:dyDescent="0.25">
      <c r="A209" s="59" t="s">
        <v>47</v>
      </c>
      <c r="B209" s="60" t="s">
        <v>234</v>
      </c>
      <c r="C209" s="61">
        <v>348000.14</v>
      </c>
      <c r="D209" s="61">
        <v>325839.77</v>
      </c>
      <c r="E209" s="62">
        <f t="shared" si="15"/>
        <v>0.9363208014801373</v>
      </c>
    </row>
    <row r="210" spans="1:5" ht="30" customHeight="1" x14ac:dyDescent="0.25">
      <c r="A210" s="55" t="s">
        <v>466</v>
      </c>
      <c r="B210" s="56" t="s">
        <v>386</v>
      </c>
      <c r="C210" s="57">
        <v>201000</v>
      </c>
      <c r="D210" s="57">
        <v>188200.48</v>
      </c>
      <c r="E210" s="58">
        <f t="shared" si="15"/>
        <v>0.93632079601990059</v>
      </c>
    </row>
    <row r="211" spans="1:5" ht="30" customHeight="1" x14ac:dyDescent="0.25">
      <c r="A211" s="59" t="s">
        <v>37</v>
      </c>
      <c r="B211" s="60" t="s">
        <v>387</v>
      </c>
      <c r="C211" s="61">
        <v>201000</v>
      </c>
      <c r="D211" s="61">
        <v>188200.48</v>
      </c>
      <c r="E211" s="62">
        <f t="shared" si="15"/>
        <v>0.93632079601990059</v>
      </c>
    </row>
    <row r="212" spans="1:5" ht="30" customHeight="1" x14ac:dyDescent="0.25">
      <c r="A212" s="59" t="s">
        <v>38</v>
      </c>
      <c r="B212" s="60" t="s">
        <v>388</v>
      </c>
      <c r="C212" s="61">
        <v>201000</v>
      </c>
      <c r="D212" s="61">
        <v>188200.48</v>
      </c>
      <c r="E212" s="62">
        <f t="shared" si="15"/>
        <v>0.93632079601990059</v>
      </c>
    </row>
    <row r="213" spans="1:5" ht="35.1" customHeight="1" x14ac:dyDescent="0.25">
      <c r="A213" s="59" t="s">
        <v>47</v>
      </c>
      <c r="B213" s="60" t="s">
        <v>389</v>
      </c>
      <c r="C213" s="61">
        <v>201000</v>
      </c>
      <c r="D213" s="61">
        <v>188200.48</v>
      </c>
      <c r="E213" s="62">
        <f t="shared" si="15"/>
        <v>0.93632079601990059</v>
      </c>
    </row>
    <row r="214" spans="1:5" ht="26.25" customHeight="1" x14ac:dyDescent="0.25">
      <c r="A214" s="105" t="s">
        <v>462</v>
      </c>
      <c r="B214" s="76"/>
      <c r="C214" s="64">
        <f>C215</f>
        <v>6970526</v>
      </c>
      <c r="D214" s="64">
        <f>D215</f>
        <v>6970496</v>
      </c>
      <c r="E214" s="41">
        <f t="shared" ref="E214:E221" si="16">D214/C214</f>
        <v>0.99999569616410589</v>
      </c>
    </row>
    <row r="215" spans="1:5" ht="35.1" customHeight="1" x14ac:dyDescent="0.25">
      <c r="A215" s="77" t="s">
        <v>463</v>
      </c>
      <c r="B215" s="60" t="s">
        <v>269</v>
      </c>
      <c r="C215" s="61">
        <v>6970526</v>
      </c>
      <c r="D215" s="61">
        <v>6970496</v>
      </c>
      <c r="E215" s="62">
        <f t="shared" si="16"/>
        <v>0.99999569616410589</v>
      </c>
    </row>
    <row r="216" spans="1:5" ht="35.1" customHeight="1" x14ac:dyDescent="0.25">
      <c r="A216" s="59" t="s">
        <v>93</v>
      </c>
      <c r="B216" s="60" t="s">
        <v>393</v>
      </c>
      <c r="C216" s="61">
        <v>6432468</v>
      </c>
      <c r="D216" s="61">
        <v>6432468</v>
      </c>
      <c r="E216" s="62">
        <f t="shared" si="16"/>
        <v>1</v>
      </c>
    </row>
    <row r="217" spans="1:5" ht="35.1" customHeight="1" x14ac:dyDescent="0.25">
      <c r="A217" s="59" t="s">
        <v>94</v>
      </c>
      <c r="B217" s="60" t="s">
        <v>394</v>
      </c>
      <c r="C217" s="61">
        <v>6432468</v>
      </c>
      <c r="D217" s="61">
        <v>6432468</v>
      </c>
      <c r="E217" s="62">
        <f t="shared" si="16"/>
        <v>1</v>
      </c>
    </row>
    <row r="218" spans="1:5" ht="44.25" customHeight="1" x14ac:dyDescent="0.25">
      <c r="A218" s="59" t="s">
        <v>102</v>
      </c>
      <c r="B218" s="60" t="s">
        <v>395</v>
      </c>
      <c r="C218" s="61">
        <v>6432468</v>
      </c>
      <c r="D218" s="61">
        <v>6432468</v>
      </c>
      <c r="E218" s="62">
        <f t="shared" si="16"/>
        <v>1</v>
      </c>
    </row>
    <row r="219" spans="1:5" ht="35.1" customHeight="1" x14ac:dyDescent="0.25">
      <c r="A219" s="59" t="s">
        <v>51</v>
      </c>
      <c r="B219" s="60" t="s">
        <v>396</v>
      </c>
      <c r="C219" s="61">
        <v>538058</v>
      </c>
      <c r="D219" s="61">
        <v>538028</v>
      </c>
      <c r="E219" s="62">
        <f t="shared" si="16"/>
        <v>0.99994424392909309</v>
      </c>
    </row>
    <row r="220" spans="1:5" ht="35.1" customHeight="1" x14ac:dyDescent="0.25">
      <c r="A220" s="59" t="s">
        <v>325</v>
      </c>
      <c r="B220" s="60" t="s">
        <v>397</v>
      </c>
      <c r="C220" s="61">
        <v>538058</v>
      </c>
      <c r="D220" s="61">
        <v>538028</v>
      </c>
      <c r="E220" s="62">
        <f t="shared" si="16"/>
        <v>0.99994424392909309</v>
      </c>
    </row>
    <row r="221" spans="1:5" ht="35.1" customHeight="1" x14ac:dyDescent="0.25">
      <c r="A221" s="59" t="s">
        <v>327</v>
      </c>
      <c r="B221" s="60" t="s">
        <v>398</v>
      </c>
      <c r="C221" s="61">
        <v>538058</v>
      </c>
      <c r="D221" s="61">
        <v>538028</v>
      </c>
      <c r="E221" s="62">
        <f t="shared" si="16"/>
        <v>0.99994424392909309</v>
      </c>
    </row>
    <row r="222" spans="1:5" ht="35.1" customHeight="1" x14ac:dyDescent="0.25">
      <c r="A222" s="63" t="s">
        <v>297</v>
      </c>
      <c r="B222" s="83"/>
      <c r="C222" s="64">
        <f>C223+C227</f>
        <v>1017000</v>
      </c>
      <c r="D222" s="64">
        <f>D223+D227</f>
        <v>1001151.8099999999</v>
      </c>
      <c r="E222" s="41">
        <f t="shared" ref="E222:E230" si="17">D222/C222</f>
        <v>0.98441672566371674</v>
      </c>
    </row>
    <row r="223" spans="1:5" ht="35.1" customHeight="1" x14ac:dyDescent="0.25">
      <c r="A223" s="55" t="s">
        <v>298</v>
      </c>
      <c r="B223" s="66" t="s">
        <v>141</v>
      </c>
      <c r="C223" s="57">
        <v>367000</v>
      </c>
      <c r="D223" s="57">
        <v>366069.6</v>
      </c>
      <c r="E223" s="58">
        <f t="shared" si="17"/>
        <v>0.99746485013623976</v>
      </c>
    </row>
    <row r="224" spans="1:5" ht="35.1" customHeight="1" x14ac:dyDescent="0.25">
      <c r="A224" s="59" t="s">
        <v>142</v>
      </c>
      <c r="B224" s="60" t="s">
        <v>143</v>
      </c>
      <c r="C224" s="61">
        <v>367000</v>
      </c>
      <c r="D224" s="61">
        <v>366069.6</v>
      </c>
      <c r="E224" s="62">
        <f t="shared" si="17"/>
        <v>0.99746485013623976</v>
      </c>
    </row>
    <row r="225" spans="1:5" ht="26.25" customHeight="1" x14ac:dyDescent="0.25">
      <c r="A225" s="59" t="s">
        <v>144</v>
      </c>
      <c r="B225" s="60" t="s">
        <v>145</v>
      </c>
      <c r="C225" s="61">
        <v>367000</v>
      </c>
      <c r="D225" s="61">
        <v>366069.6</v>
      </c>
      <c r="E225" s="62">
        <f t="shared" si="17"/>
        <v>0.99746485013623976</v>
      </c>
    </row>
    <row r="226" spans="1:5" ht="35.1" customHeight="1" x14ac:dyDescent="0.25">
      <c r="A226" s="59" t="s">
        <v>146</v>
      </c>
      <c r="B226" s="60" t="s">
        <v>147</v>
      </c>
      <c r="C226" s="61">
        <v>367000</v>
      </c>
      <c r="D226" s="61">
        <v>366069.6</v>
      </c>
      <c r="E226" s="62">
        <f t="shared" si="17"/>
        <v>0.99746485013623976</v>
      </c>
    </row>
    <row r="227" spans="1:5" ht="35.1" customHeight="1" x14ac:dyDescent="0.25">
      <c r="A227" s="55" t="s">
        <v>299</v>
      </c>
      <c r="B227" s="66" t="s">
        <v>148</v>
      </c>
      <c r="C227" s="57">
        <v>650000</v>
      </c>
      <c r="D227" s="57">
        <v>635082.21</v>
      </c>
      <c r="E227" s="58">
        <f t="shared" si="17"/>
        <v>0.97704955384615377</v>
      </c>
    </row>
    <row r="228" spans="1:5" ht="35.1" customHeight="1" x14ac:dyDescent="0.25">
      <c r="A228" s="59" t="s">
        <v>142</v>
      </c>
      <c r="B228" s="60" t="s">
        <v>149</v>
      </c>
      <c r="C228" s="61">
        <v>650000</v>
      </c>
      <c r="D228" s="61">
        <v>635082.21</v>
      </c>
      <c r="E228" s="62">
        <f t="shared" si="17"/>
        <v>0.97704955384615377</v>
      </c>
    </row>
    <row r="229" spans="1:5" ht="32.25" customHeight="1" x14ac:dyDescent="0.25">
      <c r="A229" s="59" t="s">
        <v>150</v>
      </c>
      <c r="B229" s="60" t="s">
        <v>151</v>
      </c>
      <c r="C229" s="61">
        <v>650000</v>
      </c>
      <c r="D229" s="61">
        <v>635082.21</v>
      </c>
      <c r="E229" s="62">
        <f t="shared" si="17"/>
        <v>0.97704955384615377</v>
      </c>
    </row>
    <row r="230" spans="1:5" ht="35.1" customHeight="1" x14ac:dyDescent="0.25">
      <c r="A230" s="59" t="s">
        <v>152</v>
      </c>
      <c r="B230" s="60" t="s">
        <v>153</v>
      </c>
      <c r="C230" s="61">
        <v>650000</v>
      </c>
      <c r="D230" s="61">
        <v>635082.21</v>
      </c>
      <c r="E230" s="62">
        <f t="shared" si="17"/>
        <v>0.97704955384615377</v>
      </c>
    </row>
    <row r="231" spans="1:5" ht="35.1" customHeight="1" x14ac:dyDescent="0.25">
      <c r="A231" s="106" t="s">
        <v>300</v>
      </c>
      <c r="B231" s="89"/>
      <c r="C231" s="64">
        <f>C232</f>
        <v>8964000</v>
      </c>
      <c r="D231" s="64">
        <f>D232</f>
        <v>8714721.5899999999</v>
      </c>
      <c r="E231" s="41">
        <f t="shared" ref="E231:E240" si="18">D231/C231</f>
        <v>0.97219116354306112</v>
      </c>
    </row>
    <row r="232" spans="1:5" ht="44.25" customHeight="1" x14ac:dyDescent="0.25">
      <c r="A232" s="107" t="s">
        <v>459</v>
      </c>
      <c r="B232" s="91"/>
      <c r="C232" s="61">
        <f>C233+C237</f>
        <v>8964000</v>
      </c>
      <c r="D232" s="61">
        <f>D233+D237</f>
        <v>8714721.5899999999</v>
      </c>
      <c r="E232" s="62">
        <f t="shared" si="18"/>
        <v>0.97219116354306112</v>
      </c>
    </row>
    <row r="233" spans="1:5" ht="61.5" customHeight="1" x14ac:dyDescent="0.25">
      <c r="A233" s="59" t="s">
        <v>460</v>
      </c>
      <c r="B233" s="60" t="s">
        <v>399</v>
      </c>
      <c r="C233" s="61">
        <v>6000000</v>
      </c>
      <c r="D233" s="61">
        <v>6000000</v>
      </c>
      <c r="E233" s="62">
        <f t="shared" si="18"/>
        <v>1</v>
      </c>
    </row>
    <row r="234" spans="1:5" ht="35.1" customHeight="1" x14ac:dyDescent="0.25">
      <c r="A234" s="59" t="s">
        <v>37</v>
      </c>
      <c r="B234" s="60" t="s">
        <v>400</v>
      </c>
      <c r="C234" s="61">
        <v>6000000</v>
      </c>
      <c r="D234" s="61">
        <v>6000000</v>
      </c>
      <c r="E234" s="62">
        <f t="shared" si="18"/>
        <v>1</v>
      </c>
    </row>
    <row r="235" spans="1:5" ht="40.5" customHeight="1" x14ac:dyDescent="0.25">
      <c r="A235" s="59" t="s">
        <v>38</v>
      </c>
      <c r="B235" s="60" t="s">
        <v>401</v>
      </c>
      <c r="C235" s="61">
        <v>6000000</v>
      </c>
      <c r="D235" s="61">
        <v>6000000</v>
      </c>
      <c r="E235" s="62">
        <f t="shared" si="18"/>
        <v>1</v>
      </c>
    </row>
    <row r="236" spans="1:5" ht="35.1" customHeight="1" x14ac:dyDescent="0.25">
      <c r="A236" s="59" t="s">
        <v>47</v>
      </c>
      <c r="B236" s="60" t="s">
        <v>402</v>
      </c>
      <c r="C236" s="61">
        <v>6000000</v>
      </c>
      <c r="D236" s="61">
        <v>6000000</v>
      </c>
      <c r="E236" s="62">
        <f t="shared" si="18"/>
        <v>1</v>
      </c>
    </row>
    <row r="237" spans="1:5" ht="61.5" customHeight="1" x14ac:dyDescent="0.25">
      <c r="A237" s="59" t="s">
        <v>461</v>
      </c>
      <c r="B237" s="60" t="s">
        <v>403</v>
      </c>
      <c r="C237" s="61">
        <v>2964000</v>
      </c>
      <c r="D237" s="61">
        <v>2714721.59</v>
      </c>
      <c r="E237" s="62">
        <f t="shared" si="18"/>
        <v>0.91589797233468284</v>
      </c>
    </row>
    <row r="238" spans="1:5" ht="35.1" customHeight="1" x14ac:dyDescent="0.25">
      <c r="A238" s="59" t="s">
        <v>37</v>
      </c>
      <c r="B238" s="60" t="s">
        <v>404</v>
      </c>
      <c r="C238" s="61">
        <v>2964000</v>
      </c>
      <c r="D238" s="61">
        <v>2714721.59</v>
      </c>
      <c r="E238" s="62">
        <f t="shared" si="18"/>
        <v>0.91589797233468284</v>
      </c>
    </row>
    <row r="239" spans="1:5" ht="35.1" customHeight="1" x14ac:dyDescent="0.25">
      <c r="A239" s="59" t="s">
        <v>38</v>
      </c>
      <c r="B239" s="60" t="s">
        <v>405</v>
      </c>
      <c r="C239" s="61">
        <v>2964000</v>
      </c>
      <c r="D239" s="61">
        <v>2714721.59</v>
      </c>
      <c r="E239" s="62">
        <f t="shared" si="18"/>
        <v>0.91589797233468284</v>
      </c>
    </row>
    <row r="240" spans="1:5" ht="35.1" customHeight="1" x14ac:dyDescent="0.25">
      <c r="A240" s="59" t="s">
        <v>47</v>
      </c>
      <c r="B240" s="60" t="s">
        <v>406</v>
      </c>
      <c r="C240" s="61">
        <v>2964000</v>
      </c>
      <c r="D240" s="61">
        <v>2714721.59</v>
      </c>
      <c r="E240" s="62">
        <f t="shared" si="18"/>
        <v>0.91589797233468284</v>
      </c>
    </row>
    <row r="241" spans="1:5" ht="58.5" customHeight="1" x14ac:dyDescent="0.25">
      <c r="A241" s="84" t="s">
        <v>312</v>
      </c>
      <c r="B241" s="85"/>
      <c r="C241" s="86">
        <f>C242+C247+C264</f>
        <v>28586370</v>
      </c>
      <c r="D241" s="86">
        <f>D242+D247+D264</f>
        <v>28586370</v>
      </c>
      <c r="E241" s="87">
        <f t="shared" ref="E241:E246" si="19">D241/C241</f>
        <v>1</v>
      </c>
    </row>
    <row r="242" spans="1:5" ht="35.1" customHeight="1" x14ac:dyDescent="0.25">
      <c r="A242" s="63" t="s">
        <v>295</v>
      </c>
      <c r="B242" s="76"/>
      <c r="C242" s="64">
        <f>C243</f>
        <v>2187000</v>
      </c>
      <c r="D242" s="64">
        <f>D243</f>
        <v>2187000</v>
      </c>
      <c r="E242" s="41">
        <f t="shared" si="19"/>
        <v>1</v>
      </c>
    </row>
    <row r="243" spans="1:5" ht="35.1" customHeight="1" x14ac:dyDescent="0.25">
      <c r="A243" s="55" t="s">
        <v>296</v>
      </c>
      <c r="B243" s="56" t="s">
        <v>126</v>
      </c>
      <c r="C243" s="61">
        <v>2187000</v>
      </c>
      <c r="D243" s="61">
        <v>2187000</v>
      </c>
      <c r="E243" s="58">
        <f t="shared" si="19"/>
        <v>1</v>
      </c>
    </row>
    <row r="244" spans="1:5" ht="35.1" customHeight="1" x14ac:dyDescent="0.25">
      <c r="A244" s="59" t="s">
        <v>37</v>
      </c>
      <c r="B244" s="60" t="s">
        <v>127</v>
      </c>
      <c r="C244" s="61">
        <v>2187000</v>
      </c>
      <c r="D244" s="61">
        <v>2187000</v>
      </c>
      <c r="E244" s="62">
        <f t="shared" si="19"/>
        <v>1</v>
      </c>
    </row>
    <row r="245" spans="1:5" ht="35.1" customHeight="1" x14ac:dyDescent="0.25">
      <c r="A245" s="59" t="s">
        <v>38</v>
      </c>
      <c r="B245" s="60" t="s">
        <v>128</v>
      </c>
      <c r="C245" s="61">
        <v>2187000</v>
      </c>
      <c r="D245" s="61">
        <v>2187000</v>
      </c>
      <c r="E245" s="62">
        <f t="shared" si="19"/>
        <v>1</v>
      </c>
    </row>
    <row r="246" spans="1:5" ht="35.1" customHeight="1" x14ac:dyDescent="0.25">
      <c r="A246" s="59" t="s">
        <v>47</v>
      </c>
      <c r="B246" s="88" t="s">
        <v>190</v>
      </c>
      <c r="C246" s="61">
        <v>2187000</v>
      </c>
      <c r="D246" s="61">
        <v>2187000</v>
      </c>
      <c r="E246" s="62">
        <f t="shared" si="19"/>
        <v>1</v>
      </c>
    </row>
    <row r="247" spans="1:5" ht="35.1" customHeight="1" x14ac:dyDescent="0.25">
      <c r="A247" s="108" t="s">
        <v>464</v>
      </c>
      <c r="B247" s="89"/>
      <c r="C247" s="90">
        <f>C248+C253+C260</f>
        <v>21788670</v>
      </c>
      <c r="D247" s="90">
        <f>D248+D253+D260</f>
        <v>21788670</v>
      </c>
      <c r="E247" s="41">
        <f t="shared" ref="E247:E263" si="20">D247/C247</f>
        <v>1</v>
      </c>
    </row>
    <row r="248" spans="1:5" ht="50.25" customHeight="1" x14ac:dyDescent="0.25">
      <c r="A248" s="59" t="s">
        <v>312</v>
      </c>
      <c r="B248" s="60" t="s">
        <v>129</v>
      </c>
      <c r="C248" s="61">
        <v>10927222.029999999</v>
      </c>
      <c r="D248" s="61">
        <v>10927222.029999999</v>
      </c>
      <c r="E248" s="62">
        <f t="shared" si="20"/>
        <v>1</v>
      </c>
    </row>
    <row r="249" spans="1:5" ht="64.5" customHeight="1" x14ac:dyDescent="0.25">
      <c r="A249" s="59" t="s">
        <v>29</v>
      </c>
      <c r="B249" s="60" t="s">
        <v>130</v>
      </c>
      <c r="C249" s="61">
        <v>10927222.029999999</v>
      </c>
      <c r="D249" s="61">
        <v>10927222.029999999</v>
      </c>
      <c r="E249" s="62">
        <f t="shared" si="20"/>
        <v>1</v>
      </c>
    </row>
    <row r="250" spans="1:5" ht="35.1" customHeight="1" x14ac:dyDescent="0.25">
      <c r="A250" s="59" t="s">
        <v>131</v>
      </c>
      <c r="B250" s="60" t="s">
        <v>132</v>
      </c>
      <c r="C250" s="61">
        <v>10927222.029999999</v>
      </c>
      <c r="D250" s="61">
        <v>10927222.029999999</v>
      </c>
      <c r="E250" s="62">
        <f t="shared" si="20"/>
        <v>1</v>
      </c>
    </row>
    <row r="251" spans="1:5" ht="35.1" customHeight="1" x14ac:dyDescent="0.25">
      <c r="A251" s="59" t="s">
        <v>133</v>
      </c>
      <c r="B251" s="60" t="s">
        <v>134</v>
      </c>
      <c r="C251" s="61">
        <v>8560391.5899999999</v>
      </c>
      <c r="D251" s="61">
        <v>8560391.5899999999</v>
      </c>
      <c r="E251" s="62">
        <f t="shared" si="20"/>
        <v>1</v>
      </c>
    </row>
    <row r="252" spans="1:5" ht="50.25" customHeight="1" x14ac:dyDescent="0.25">
      <c r="A252" s="59" t="s">
        <v>135</v>
      </c>
      <c r="B252" s="60" t="s">
        <v>136</v>
      </c>
      <c r="C252" s="61">
        <v>2366830.44</v>
      </c>
      <c r="D252" s="61">
        <v>2366830.44</v>
      </c>
      <c r="E252" s="62">
        <f t="shared" si="20"/>
        <v>1</v>
      </c>
    </row>
    <row r="253" spans="1:5" ht="52.5" customHeight="1" x14ac:dyDescent="0.25">
      <c r="A253" s="59" t="s">
        <v>312</v>
      </c>
      <c r="B253" s="60" t="s">
        <v>137</v>
      </c>
      <c r="C253" s="61">
        <v>10801447.970000001</v>
      </c>
      <c r="D253" s="61">
        <v>10801447.970000001</v>
      </c>
      <c r="E253" s="62">
        <f t="shared" si="20"/>
        <v>1</v>
      </c>
    </row>
    <row r="254" spans="1:5" ht="35.1" customHeight="1" x14ac:dyDescent="0.25">
      <c r="A254" s="59" t="s">
        <v>37</v>
      </c>
      <c r="B254" s="60" t="s">
        <v>138</v>
      </c>
      <c r="C254" s="61">
        <v>10795404.130000001</v>
      </c>
      <c r="D254" s="61">
        <v>10795404.130000001</v>
      </c>
      <c r="E254" s="62">
        <f t="shared" si="20"/>
        <v>1</v>
      </c>
    </row>
    <row r="255" spans="1:5" ht="35.1" customHeight="1" x14ac:dyDescent="0.25">
      <c r="A255" s="59" t="s">
        <v>38</v>
      </c>
      <c r="B255" s="60" t="s">
        <v>139</v>
      </c>
      <c r="C255" s="61">
        <v>10795404.130000001</v>
      </c>
      <c r="D255" s="61">
        <v>10795404.130000001</v>
      </c>
      <c r="E255" s="62">
        <f t="shared" si="20"/>
        <v>1</v>
      </c>
    </row>
    <row r="256" spans="1:5" ht="35.1" customHeight="1" x14ac:dyDescent="0.25">
      <c r="A256" s="59" t="s">
        <v>47</v>
      </c>
      <c r="B256" s="60" t="s">
        <v>140</v>
      </c>
      <c r="C256" s="61">
        <v>10795404.130000001</v>
      </c>
      <c r="D256" s="61">
        <v>10795404.130000001</v>
      </c>
      <c r="E256" s="62">
        <f t="shared" si="20"/>
        <v>1</v>
      </c>
    </row>
    <row r="257" spans="1:5" ht="29.25" customHeight="1" x14ac:dyDescent="0.25">
      <c r="A257" s="59" t="s">
        <v>51</v>
      </c>
      <c r="B257" s="60" t="s">
        <v>390</v>
      </c>
      <c r="C257" s="61">
        <v>6043.84</v>
      </c>
      <c r="D257" s="61">
        <v>6043.84</v>
      </c>
      <c r="E257" s="62">
        <f t="shared" si="20"/>
        <v>1</v>
      </c>
    </row>
    <row r="258" spans="1:5" ht="45.75" customHeight="1" x14ac:dyDescent="0.25">
      <c r="A258" s="59" t="s">
        <v>53</v>
      </c>
      <c r="B258" s="60" t="s">
        <v>391</v>
      </c>
      <c r="C258" s="61">
        <v>6043.84</v>
      </c>
      <c r="D258" s="61">
        <v>6043.84</v>
      </c>
      <c r="E258" s="62">
        <f t="shared" si="20"/>
        <v>1</v>
      </c>
    </row>
    <row r="259" spans="1:5" ht="35.1" customHeight="1" x14ac:dyDescent="0.25">
      <c r="A259" s="59" t="s">
        <v>56</v>
      </c>
      <c r="B259" s="60" t="s">
        <v>392</v>
      </c>
      <c r="C259" s="61">
        <v>6043.84</v>
      </c>
      <c r="D259" s="61">
        <v>6043.84</v>
      </c>
      <c r="E259" s="62">
        <f t="shared" si="20"/>
        <v>1</v>
      </c>
    </row>
    <row r="260" spans="1:5" ht="70.5" customHeight="1" x14ac:dyDescent="0.25">
      <c r="A260" s="59" t="s">
        <v>465</v>
      </c>
      <c r="B260" s="60" t="s">
        <v>314</v>
      </c>
      <c r="C260" s="61">
        <v>60000</v>
      </c>
      <c r="D260" s="61">
        <v>60000</v>
      </c>
      <c r="E260" s="62">
        <f t="shared" si="20"/>
        <v>1</v>
      </c>
    </row>
    <row r="261" spans="1:5" ht="32.25" customHeight="1" x14ac:dyDescent="0.25">
      <c r="A261" s="59" t="s">
        <v>37</v>
      </c>
      <c r="B261" s="60" t="s">
        <v>315</v>
      </c>
      <c r="C261" s="61">
        <v>60000</v>
      </c>
      <c r="D261" s="61">
        <v>60000</v>
      </c>
      <c r="E261" s="62">
        <f t="shared" si="20"/>
        <v>1</v>
      </c>
    </row>
    <row r="262" spans="1:5" ht="32.25" customHeight="1" x14ac:dyDescent="0.25">
      <c r="A262" s="59" t="s">
        <v>38</v>
      </c>
      <c r="B262" s="60" t="s">
        <v>316</v>
      </c>
      <c r="C262" s="61">
        <v>60000</v>
      </c>
      <c r="D262" s="61">
        <v>60000</v>
      </c>
      <c r="E262" s="62">
        <f t="shared" si="20"/>
        <v>1</v>
      </c>
    </row>
    <row r="263" spans="1:5" ht="32.25" customHeight="1" x14ac:dyDescent="0.25">
      <c r="A263" s="59" t="s">
        <v>47</v>
      </c>
      <c r="B263" s="60" t="s">
        <v>317</v>
      </c>
      <c r="C263" s="61">
        <v>60000</v>
      </c>
      <c r="D263" s="61">
        <v>60000</v>
      </c>
      <c r="E263" s="62">
        <f t="shared" si="20"/>
        <v>1</v>
      </c>
    </row>
    <row r="264" spans="1:5" ht="32.25" customHeight="1" x14ac:dyDescent="0.25">
      <c r="A264" s="63" t="s">
        <v>300</v>
      </c>
      <c r="B264" s="91"/>
      <c r="C264" s="90">
        <f>C265</f>
        <v>4610700</v>
      </c>
      <c r="D264" s="90">
        <f>D265</f>
        <v>4610700</v>
      </c>
      <c r="E264" s="41">
        <f t="shared" ref="E264" si="21">D264/C264</f>
        <v>1</v>
      </c>
    </row>
    <row r="265" spans="1:5" ht="41.25" customHeight="1" x14ac:dyDescent="0.25">
      <c r="A265" s="55" t="s">
        <v>301</v>
      </c>
      <c r="B265" s="56" t="s">
        <v>154</v>
      </c>
      <c r="C265" s="57">
        <v>4610700</v>
      </c>
      <c r="D265" s="57">
        <v>4610700</v>
      </c>
      <c r="E265" s="58">
        <f t="shared" ref="E265:E271" si="22">D265/C265</f>
        <v>1</v>
      </c>
    </row>
    <row r="266" spans="1:5" ht="53.25" customHeight="1" x14ac:dyDescent="0.25">
      <c r="A266" s="59" t="s">
        <v>29</v>
      </c>
      <c r="B266" s="60" t="s">
        <v>239</v>
      </c>
      <c r="C266" s="61">
        <v>172400</v>
      </c>
      <c r="D266" s="61">
        <v>172400</v>
      </c>
      <c r="E266" s="62">
        <f t="shared" si="22"/>
        <v>1</v>
      </c>
    </row>
    <row r="267" spans="1:5" ht="32.25" customHeight="1" x14ac:dyDescent="0.25">
      <c r="A267" s="59" t="s">
        <v>131</v>
      </c>
      <c r="B267" s="60" t="s">
        <v>240</v>
      </c>
      <c r="C267" s="61">
        <v>172400</v>
      </c>
      <c r="D267" s="61">
        <v>172400</v>
      </c>
      <c r="E267" s="62">
        <f t="shared" si="22"/>
        <v>1</v>
      </c>
    </row>
    <row r="268" spans="1:5" ht="32.25" customHeight="1" x14ac:dyDescent="0.25">
      <c r="A268" s="59" t="s">
        <v>242</v>
      </c>
      <c r="B268" s="60" t="s">
        <v>241</v>
      </c>
      <c r="C268" s="61">
        <v>172400</v>
      </c>
      <c r="D268" s="61">
        <v>172400</v>
      </c>
      <c r="E268" s="62">
        <f t="shared" si="22"/>
        <v>1</v>
      </c>
    </row>
    <row r="269" spans="1:5" ht="32.25" customHeight="1" x14ac:dyDescent="0.25">
      <c r="A269" s="59" t="s">
        <v>37</v>
      </c>
      <c r="B269" s="60" t="s">
        <v>155</v>
      </c>
      <c r="C269" s="61">
        <v>4438300</v>
      </c>
      <c r="D269" s="61">
        <v>4438300</v>
      </c>
      <c r="E269" s="62">
        <f t="shared" si="22"/>
        <v>1</v>
      </c>
    </row>
    <row r="270" spans="1:5" ht="32.25" customHeight="1" x14ac:dyDescent="0.25">
      <c r="A270" s="59" t="s">
        <v>38</v>
      </c>
      <c r="B270" s="60" t="s">
        <v>156</v>
      </c>
      <c r="C270" s="61">
        <v>4438300</v>
      </c>
      <c r="D270" s="61">
        <v>4438300</v>
      </c>
      <c r="E270" s="62">
        <f t="shared" si="22"/>
        <v>1</v>
      </c>
    </row>
    <row r="271" spans="1:5" ht="32.25" customHeight="1" x14ac:dyDescent="0.25">
      <c r="A271" s="59" t="s">
        <v>47</v>
      </c>
      <c r="B271" s="60" t="s">
        <v>191</v>
      </c>
      <c r="C271" s="61">
        <v>4438300</v>
      </c>
      <c r="D271" s="61">
        <v>4438300</v>
      </c>
      <c r="E271" s="62">
        <f t="shared" si="22"/>
        <v>1</v>
      </c>
    </row>
    <row r="272" spans="1:5" ht="32.25" customHeight="1" thickBot="1" x14ac:dyDescent="0.3">
      <c r="A272" s="109" t="s">
        <v>199</v>
      </c>
      <c r="B272" s="110" t="s">
        <v>3</v>
      </c>
      <c r="C272" s="111">
        <v>-60099485.950000003</v>
      </c>
      <c r="D272" s="111">
        <v>-12401571.630000001</v>
      </c>
      <c r="E272" s="112"/>
    </row>
    <row r="273" ht="27" customHeight="1" x14ac:dyDescent="0.25"/>
    <row r="274" ht="34.5" customHeight="1" x14ac:dyDescent="0.25"/>
    <row r="275" ht="57.75" customHeight="1" x14ac:dyDescent="0.25"/>
    <row r="276" ht="27" customHeight="1" x14ac:dyDescent="0.25"/>
    <row r="277" ht="28.5" customHeight="1" x14ac:dyDescent="0.25"/>
    <row r="280" ht="27" customHeight="1" x14ac:dyDescent="0.25"/>
    <row r="281" ht="30" customHeight="1" x14ac:dyDescent="0.25"/>
  </sheetData>
  <mergeCells count="8">
    <mergeCell ref="C2:E2"/>
    <mergeCell ref="A5:E5"/>
    <mergeCell ref="E7:E9"/>
    <mergeCell ref="A7:A9"/>
    <mergeCell ref="B7:B9"/>
    <mergeCell ref="C7:C9"/>
    <mergeCell ref="D7:D9"/>
    <mergeCell ref="C3:E3"/>
  </mergeCells>
  <pageMargins left="0.39370078740157483" right="0.39370078740157483" top="0.39370078740157483" bottom="0.39370078740157483" header="0" footer="0"/>
  <pageSetup paperSize="9" scale="75" fitToHeight="13" orientation="portrait" r:id="rId1"/>
  <headerFoot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view="pageBreakPreview" zoomScaleNormal="100" zoomScaleSheetLayoutView="100" workbookViewId="0">
      <selection activeCell="B19" sqref="B19"/>
    </sheetView>
  </sheetViews>
  <sheetFormatPr defaultRowHeight="15" x14ac:dyDescent="0.25"/>
  <cols>
    <col min="1" max="1" width="50.7109375" style="2" customWidth="1"/>
    <col min="2" max="2" width="27.28515625" style="2" customWidth="1"/>
    <col min="3" max="4" width="19.85546875" style="2" customWidth="1"/>
    <col min="5" max="5" width="15.7109375" style="2" customWidth="1"/>
    <col min="6" max="6" width="9.140625" style="2" customWidth="1"/>
    <col min="7" max="7" width="15.28515625" style="2" customWidth="1"/>
    <col min="8" max="8" width="14.140625" style="2" customWidth="1"/>
    <col min="9" max="9" width="13" style="2" customWidth="1"/>
    <col min="10" max="16384" width="9.140625" style="2"/>
  </cols>
  <sheetData>
    <row r="1" spans="1:6" x14ac:dyDescent="0.25">
      <c r="C1" s="7"/>
      <c r="D1" s="7"/>
      <c r="E1" s="10" t="s">
        <v>192</v>
      </c>
    </row>
    <row r="2" spans="1:6" ht="75" customHeight="1" x14ac:dyDescent="0.25">
      <c r="C2" s="116" t="s">
        <v>339</v>
      </c>
      <c r="D2" s="116"/>
      <c r="E2" s="116"/>
    </row>
    <row r="3" spans="1:6" ht="31.5" customHeight="1" x14ac:dyDescent="0.25">
      <c r="C3" s="116" t="s">
        <v>467</v>
      </c>
      <c r="D3" s="116"/>
      <c r="E3" s="116"/>
    </row>
    <row r="4" spans="1:6" x14ac:dyDescent="0.25">
      <c r="C4" s="116"/>
      <c r="D4" s="116"/>
      <c r="E4" s="116"/>
    </row>
    <row r="6" spans="1:6" ht="58.5" customHeight="1" x14ac:dyDescent="0.25">
      <c r="A6" s="117" t="s">
        <v>340</v>
      </c>
      <c r="B6" s="117"/>
      <c r="C6" s="117"/>
      <c r="D6" s="117"/>
      <c r="E6" s="117"/>
    </row>
    <row r="8" spans="1:6" ht="12" customHeight="1" thickBot="1" x14ac:dyDescent="0.3">
      <c r="A8" s="16"/>
      <c r="B8" s="17"/>
      <c r="C8" s="18"/>
      <c r="D8" s="19"/>
      <c r="E8" s="20"/>
      <c r="F8" s="4"/>
    </row>
    <row r="9" spans="1:6" ht="13.5" customHeight="1" x14ac:dyDescent="0.25">
      <c r="A9" s="119" t="s">
        <v>0</v>
      </c>
      <c r="B9" s="122" t="s">
        <v>157</v>
      </c>
      <c r="C9" s="122" t="s">
        <v>225</v>
      </c>
      <c r="D9" s="122" t="s">
        <v>226</v>
      </c>
      <c r="E9" s="128" t="s">
        <v>235</v>
      </c>
      <c r="F9" s="4"/>
    </row>
    <row r="10" spans="1:6" ht="12" customHeight="1" x14ac:dyDescent="0.25">
      <c r="A10" s="120"/>
      <c r="B10" s="123"/>
      <c r="C10" s="123"/>
      <c r="D10" s="123"/>
      <c r="E10" s="129"/>
      <c r="F10" s="4"/>
    </row>
    <row r="11" spans="1:6" ht="12" customHeight="1" x14ac:dyDescent="0.25">
      <c r="A11" s="120"/>
      <c r="B11" s="123"/>
      <c r="C11" s="123"/>
      <c r="D11" s="123"/>
      <c r="E11" s="129"/>
      <c r="F11" s="4"/>
    </row>
    <row r="12" spans="1:6" ht="11.25" customHeight="1" thickBot="1" x14ac:dyDescent="0.3">
      <c r="A12" s="133"/>
      <c r="B12" s="134"/>
      <c r="C12" s="134"/>
      <c r="D12" s="134"/>
      <c r="E12" s="135"/>
      <c r="F12" s="4"/>
    </row>
    <row r="13" spans="1:6" ht="18" customHeight="1" x14ac:dyDescent="0.25">
      <c r="A13" s="92" t="s">
        <v>158</v>
      </c>
      <c r="B13" s="93" t="s">
        <v>3</v>
      </c>
      <c r="C13" s="94">
        <v>60099485.950000003</v>
      </c>
      <c r="D13" s="94">
        <v>12401571.630000001</v>
      </c>
      <c r="E13" s="95"/>
      <c r="F13" s="4"/>
    </row>
    <row r="14" spans="1:6" ht="12" customHeight="1" x14ac:dyDescent="0.25">
      <c r="A14" s="28" t="s">
        <v>4</v>
      </c>
      <c r="B14" s="29"/>
      <c r="C14" s="44"/>
      <c r="D14" s="44"/>
      <c r="E14" s="9"/>
      <c r="F14" s="4"/>
    </row>
    <row r="15" spans="1:6" ht="18" customHeight="1" x14ac:dyDescent="0.25">
      <c r="A15" s="30" t="s">
        <v>159</v>
      </c>
      <c r="B15" s="29" t="s">
        <v>3</v>
      </c>
      <c r="C15" s="45" t="s">
        <v>193</v>
      </c>
      <c r="D15" s="45" t="s">
        <v>193</v>
      </c>
      <c r="E15" s="9"/>
      <c r="F15" s="4"/>
    </row>
    <row r="16" spans="1:6" ht="12" customHeight="1" x14ac:dyDescent="0.25">
      <c r="A16" s="31" t="s">
        <v>160</v>
      </c>
      <c r="B16" s="29"/>
      <c r="C16" s="44"/>
      <c r="D16" s="44"/>
      <c r="E16" s="9"/>
      <c r="F16" s="4"/>
    </row>
    <row r="17" spans="1:6" x14ac:dyDescent="0.25">
      <c r="A17" s="32" t="s">
        <v>161</v>
      </c>
      <c r="B17" s="29" t="s">
        <v>3</v>
      </c>
      <c r="C17" s="45" t="s">
        <v>193</v>
      </c>
      <c r="D17" s="45" t="s">
        <v>193</v>
      </c>
      <c r="E17" s="9"/>
      <c r="F17" s="4"/>
    </row>
    <row r="18" spans="1:6" x14ac:dyDescent="0.25">
      <c r="A18" s="33" t="s">
        <v>160</v>
      </c>
      <c r="B18" s="29"/>
      <c r="C18" s="44" t="s">
        <v>338</v>
      </c>
      <c r="D18" s="44"/>
      <c r="E18" s="9"/>
      <c r="F18" s="4"/>
    </row>
    <row r="19" spans="1:6" x14ac:dyDescent="0.25">
      <c r="A19" s="26" t="s">
        <v>162</v>
      </c>
      <c r="B19" s="29"/>
      <c r="C19" s="45">
        <v>60099485.950000003</v>
      </c>
      <c r="D19" s="45">
        <v>12401571.630000001</v>
      </c>
      <c r="E19" s="38"/>
      <c r="F19" s="4"/>
    </row>
    <row r="20" spans="1:6" ht="14.1" customHeight="1" x14ac:dyDescent="0.25">
      <c r="A20" s="27" t="s">
        <v>236</v>
      </c>
      <c r="B20" s="29" t="s">
        <v>163</v>
      </c>
      <c r="C20" s="45">
        <v>60099485.950000003</v>
      </c>
      <c r="D20" s="45">
        <v>12401571.630000001</v>
      </c>
      <c r="E20" s="38"/>
      <c r="F20" s="4"/>
    </row>
    <row r="21" spans="1:6" ht="12.95" customHeight="1" x14ac:dyDescent="0.25">
      <c r="A21" s="32" t="s">
        <v>164</v>
      </c>
      <c r="B21" s="29"/>
      <c r="C21" s="45">
        <v>518657932.38999999</v>
      </c>
      <c r="D21" s="45">
        <v>503329247.38</v>
      </c>
      <c r="E21" s="38">
        <f t="shared" ref="E21:E30" si="0">D21/C21</f>
        <v>0.97044548236375239</v>
      </c>
      <c r="F21" s="4"/>
    </row>
    <row r="22" spans="1:6" ht="14.1" customHeight="1" x14ac:dyDescent="0.25">
      <c r="A22" s="34" t="s">
        <v>165</v>
      </c>
      <c r="B22" s="29" t="s">
        <v>166</v>
      </c>
      <c r="C22" s="45">
        <v>518657932.38999999</v>
      </c>
      <c r="D22" s="45">
        <v>503329247.38</v>
      </c>
      <c r="E22" s="38">
        <f t="shared" si="0"/>
        <v>0.97044548236375239</v>
      </c>
      <c r="F22" s="4"/>
    </row>
    <row r="23" spans="1:6" x14ac:dyDescent="0.25">
      <c r="A23" s="34" t="s">
        <v>167</v>
      </c>
      <c r="B23" s="29" t="s">
        <v>168</v>
      </c>
      <c r="C23" s="45">
        <v>518657932.38999999</v>
      </c>
      <c r="D23" s="45">
        <v>503329247.38</v>
      </c>
      <c r="E23" s="38">
        <f t="shared" si="0"/>
        <v>0.97044548236375239</v>
      </c>
      <c r="F23" s="4"/>
    </row>
    <row r="24" spans="1:6" ht="14.1" customHeight="1" x14ac:dyDescent="0.25">
      <c r="A24" s="34" t="s">
        <v>169</v>
      </c>
      <c r="B24" s="29" t="s">
        <v>170</v>
      </c>
      <c r="C24" s="45">
        <v>518657932.38999999</v>
      </c>
      <c r="D24" s="45">
        <v>503329247.38</v>
      </c>
      <c r="E24" s="38">
        <f t="shared" si="0"/>
        <v>0.97044548236375239</v>
      </c>
      <c r="F24" s="4"/>
    </row>
    <row r="25" spans="1:6" ht="24" x14ac:dyDescent="0.25">
      <c r="A25" s="34" t="s">
        <v>171</v>
      </c>
      <c r="B25" s="29" t="s">
        <v>172</v>
      </c>
      <c r="C25" s="45">
        <v>518657932.38999999</v>
      </c>
      <c r="D25" s="45">
        <v>503329247.38</v>
      </c>
      <c r="E25" s="38">
        <f t="shared" si="0"/>
        <v>0.97044548236375239</v>
      </c>
      <c r="F25" s="4"/>
    </row>
    <row r="26" spans="1:6" x14ac:dyDescent="0.25">
      <c r="A26" s="32" t="s">
        <v>173</v>
      </c>
      <c r="B26" s="29"/>
      <c r="C26" s="45">
        <v>578757418.34000003</v>
      </c>
      <c r="D26" s="45">
        <v>515730819.00999999</v>
      </c>
      <c r="E26" s="38">
        <f t="shared" si="0"/>
        <v>0.89110014432165063</v>
      </c>
      <c r="F26" s="4"/>
    </row>
    <row r="27" spans="1:6" x14ac:dyDescent="0.25">
      <c r="A27" s="34" t="s">
        <v>174</v>
      </c>
      <c r="B27" s="35" t="s">
        <v>175</v>
      </c>
      <c r="C27" s="45">
        <v>578757418.34000003</v>
      </c>
      <c r="D27" s="45">
        <v>515730819.00999999</v>
      </c>
      <c r="E27" s="38">
        <f t="shared" si="0"/>
        <v>0.89110014432165063</v>
      </c>
      <c r="F27" s="4"/>
    </row>
    <row r="28" spans="1:6" x14ac:dyDescent="0.25">
      <c r="A28" s="34" t="s">
        <v>176</v>
      </c>
      <c r="B28" s="35" t="s">
        <v>177</v>
      </c>
      <c r="C28" s="45">
        <v>578757418.34000003</v>
      </c>
      <c r="D28" s="45">
        <v>515730819.00999999</v>
      </c>
      <c r="E28" s="38">
        <f t="shared" si="0"/>
        <v>0.89110014432165063</v>
      </c>
      <c r="F28" s="4"/>
    </row>
    <row r="29" spans="1:6" ht="14.1" customHeight="1" x14ac:dyDescent="0.25">
      <c r="A29" s="34" t="s">
        <v>178</v>
      </c>
      <c r="B29" s="35" t="s">
        <v>179</v>
      </c>
      <c r="C29" s="45">
        <v>578757418.34000003</v>
      </c>
      <c r="D29" s="45">
        <v>515730819.00999999</v>
      </c>
      <c r="E29" s="38">
        <f t="shared" si="0"/>
        <v>0.89110014432165063</v>
      </c>
      <c r="F29" s="4"/>
    </row>
    <row r="30" spans="1:6" ht="24.75" thickBot="1" x14ac:dyDescent="0.3">
      <c r="A30" s="36" t="s">
        <v>180</v>
      </c>
      <c r="B30" s="37" t="s">
        <v>181</v>
      </c>
      <c r="C30" s="96">
        <v>578757418.34000003</v>
      </c>
      <c r="D30" s="96">
        <v>515730819.00999999</v>
      </c>
      <c r="E30" s="39">
        <f t="shared" si="0"/>
        <v>0.89110014432165063</v>
      </c>
      <c r="F30" s="4"/>
    </row>
    <row r="31" spans="1:6" ht="10.5" customHeight="1" x14ac:dyDescent="0.25">
      <c r="A31" s="21"/>
      <c r="B31" s="22"/>
      <c r="C31" s="23"/>
      <c r="D31" s="24"/>
      <c r="E31" s="24"/>
      <c r="F31" s="4"/>
    </row>
    <row r="32" spans="1:6" x14ac:dyDescent="0.25">
      <c r="A32" s="11"/>
      <c r="B32" s="11"/>
      <c r="C32" s="12"/>
      <c r="D32" s="13"/>
      <c r="E32" s="13"/>
      <c r="F32" s="4"/>
    </row>
    <row r="33" spans="1:6" hidden="1" x14ac:dyDescent="0.25">
      <c r="A33" s="14" t="s">
        <v>182</v>
      </c>
      <c r="B33" s="14"/>
      <c r="C33" s="14"/>
      <c r="D33" s="14"/>
      <c r="E33" s="14"/>
      <c r="F33" s="4"/>
    </row>
    <row r="34" spans="1:6" hidden="1" x14ac:dyDescent="0.25">
      <c r="A34" s="132" t="s">
        <v>182</v>
      </c>
      <c r="B34" s="132"/>
      <c r="C34" s="132"/>
      <c r="D34" s="132"/>
      <c r="E34" s="132"/>
      <c r="F34" s="4"/>
    </row>
    <row r="35" spans="1:6" hidden="1" x14ac:dyDescent="0.25">
      <c r="A35" s="15" t="s">
        <v>182</v>
      </c>
      <c r="B35" s="15"/>
      <c r="C35" s="15"/>
      <c r="D35" s="15"/>
      <c r="E35" s="15"/>
      <c r="F35" s="4"/>
    </row>
  </sheetData>
  <mergeCells count="10">
    <mergeCell ref="C2:E2"/>
    <mergeCell ref="A6:E6"/>
    <mergeCell ref="A34:E34"/>
    <mergeCell ref="A9:A12"/>
    <mergeCell ref="B9:B12"/>
    <mergeCell ref="C9:C12"/>
    <mergeCell ref="D9:D12"/>
    <mergeCell ref="E9:E12"/>
    <mergeCell ref="C3:E3"/>
    <mergeCell ref="C4:E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Страница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04149B0-95C3-440F-B8E0-337BE3D60E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AUTHORITY\СИСТЕМА</dc:creator>
  <cp:lastModifiedBy>user</cp:lastModifiedBy>
  <cp:lastPrinted>2025-04-23T05:54:53Z</cp:lastPrinted>
  <dcterms:created xsi:type="dcterms:W3CDTF">2021-04-08T05:56:28Z</dcterms:created>
  <dcterms:modified xsi:type="dcterms:W3CDTF">2025-04-23T05:55:04Z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SV_0503117M_20160101_1337.xlsx</vt:lpwstr>
  </property>
  <property fmtid="{D5CDD505-2E9C-101B-9397-08002B2CF9AE}" pid="3" name="Название отчета">
    <vt:lpwstr>SV_0503117M_20160101_1337.xlsx</vt:lpwstr>
  </property>
  <property fmtid="{D5CDD505-2E9C-101B-9397-08002B2CF9AE}" pid="4" name="Версия клиента">
    <vt:lpwstr>19.2.3.32350</vt:lpwstr>
  </property>
  <property fmtid="{D5CDD505-2E9C-101B-9397-08002B2CF9AE}" pid="5" name="Версия базы">
    <vt:lpwstr>19.2.0.218629057</vt:lpwstr>
  </property>
  <property fmtid="{D5CDD505-2E9C-101B-9397-08002B2CF9AE}" pid="6" name="Тип сервера">
    <vt:lpwstr>MSSQL</vt:lpwstr>
  </property>
  <property fmtid="{D5CDD505-2E9C-101B-9397-08002B2CF9AE}" pid="7" name="Сервер">
    <vt:lpwstr>novsqlprimesvod\novsqlprimesvod</vt:lpwstr>
  </property>
  <property fmtid="{D5CDD505-2E9C-101B-9397-08002B2CF9AE}" pid="8" name="База">
    <vt:lpwstr>novsvod</vt:lpwstr>
  </property>
  <property fmtid="{D5CDD505-2E9C-101B-9397-08002B2CF9AE}" pid="9" name="Пользователь">
    <vt:lpwstr>201610200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