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\\192.168.3.100\Obmen\Сессии Совета Депутатов\2024 г\Сессия 41-я Очередная от 12.08.2024г\6. РСД №222 от 12.08.2024г. Отчет об исполнении бюдж за 1-е полугодие 2024г\"/>
    </mc:Choice>
  </mc:AlternateContent>
  <xr:revisionPtr revIDLastSave="0" documentId="13_ncr:1_{E83808C5-4B95-4E99-808F-DC7E871E1C8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Print_Area" localSheetId="0">Доходы!$A$1:$E$77</definedName>
    <definedName name="_xlnm.Print_Area" localSheetId="2">Источники!$A$1:$E$30</definedName>
    <definedName name="_xlnm.Print_Area" localSheetId="1">Расходы!$A$1:$I$281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3" l="1"/>
  <c r="G61" i="3"/>
  <c r="I65" i="3"/>
  <c r="I64" i="3"/>
  <c r="I63" i="3"/>
  <c r="I62" i="3"/>
  <c r="G70" i="3"/>
  <c r="H70" i="3"/>
  <c r="G112" i="3"/>
  <c r="H112" i="3"/>
  <c r="H160" i="3"/>
  <c r="G160" i="3"/>
  <c r="I159" i="3"/>
  <c r="I158" i="3"/>
  <c r="I157" i="3"/>
  <c r="I156" i="3"/>
  <c r="I155" i="3"/>
  <c r="I154" i="3"/>
  <c r="I153" i="3"/>
  <c r="I152" i="3"/>
  <c r="G273" i="3"/>
  <c r="H273" i="3"/>
  <c r="E52" i="2"/>
  <c r="E53" i="2"/>
  <c r="E54" i="2"/>
  <c r="E55" i="2"/>
  <c r="E56" i="2"/>
  <c r="E57" i="2"/>
  <c r="E60" i="2"/>
  <c r="E59" i="2"/>
  <c r="E58" i="2"/>
  <c r="E63" i="2"/>
  <c r="E64" i="2"/>
  <c r="E65" i="2"/>
  <c r="E66" i="2"/>
  <c r="E67" i="2"/>
  <c r="E69" i="2"/>
  <c r="E70" i="2"/>
  <c r="H99" i="3"/>
  <c r="G99" i="3"/>
  <c r="I58" i="3"/>
  <c r="I54" i="3"/>
  <c r="I10" i="3"/>
  <c r="I160" i="3" l="1"/>
  <c r="I99" i="3"/>
  <c r="I235" i="3"/>
  <c r="E13" i="4"/>
  <c r="I57" i="3"/>
  <c r="I59" i="3"/>
  <c r="I60" i="3"/>
  <c r="I236" i="3"/>
  <c r="I237" i="3"/>
  <c r="I238" i="3"/>
  <c r="I239" i="3"/>
  <c r="I240" i="3"/>
  <c r="I241" i="3"/>
  <c r="I242" i="3"/>
  <c r="I243" i="3"/>
  <c r="I100" i="3"/>
  <c r="I101" i="3"/>
  <c r="I102" i="3"/>
  <c r="I103" i="3"/>
  <c r="I104" i="3"/>
  <c r="I105" i="3"/>
  <c r="I106" i="3"/>
  <c r="I107" i="3"/>
  <c r="H126" i="3"/>
  <c r="G126" i="3"/>
  <c r="I131" i="3"/>
  <c r="I132" i="3"/>
  <c r="I133" i="3"/>
  <c r="I134" i="3"/>
  <c r="I135" i="3"/>
  <c r="I136" i="3"/>
  <c r="I137" i="3"/>
  <c r="I138" i="3"/>
  <c r="I174" i="3"/>
  <c r="I175" i="3"/>
  <c r="I176" i="3"/>
  <c r="I208" i="3"/>
  <c r="I207" i="3"/>
  <c r="I206" i="3"/>
  <c r="I205" i="3"/>
  <c r="E11" i="2" l="1"/>
  <c r="E13" i="2"/>
  <c r="E14" i="2"/>
  <c r="E15" i="2"/>
  <c r="E16" i="2"/>
  <c r="E17" i="2"/>
  <c r="E18" i="2"/>
  <c r="E20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61" i="2"/>
  <c r="E62" i="2"/>
  <c r="E68" i="2"/>
  <c r="E71" i="2"/>
  <c r="E72" i="2"/>
  <c r="E73" i="2"/>
  <c r="E74" i="2"/>
  <c r="E75" i="2"/>
  <c r="E76" i="2"/>
  <c r="I165" i="3"/>
  <c r="I166" i="3"/>
  <c r="I167" i="3"/>
  <c r="I168" i="3"/>
  <c r="H250" i="3"/>
  <c r="G250" i="3"/>
  <c r="H213" i="3"/>
  <c r="G213" i="3"/>
  <c r="I123" i="3"/>
  <c r="I124" i="3"/>
  <c r="I125" i="3"/>
  <c r="I39" i="3"/>
  <c r="I40" i="3"/>
  <c r="I41" i="3"/>
  <c r="I42" i="3"/>
  <c r="H226" i="3"/>
  <c r="G226" i="3"/>
  <c r="H245" i="3"/>
  <c r="G245" i="3"/>
  <c r="G118" i="3"/>
  <c r="H118" i="3"/>
  <c r="H89" i="3"/>
  <c r="H84" i="3" s="1"/>
  <c r="G89" i="3"/>
  <c r="G84" i="3" s="1"/>
  <c r="I71" i="3"/>
  <c r="H18" i="3"/>
  <c r="G18" i="3"/>
  <c r="I14" i="3"/>
  <c r="G244" i="3" l="1"/>
  <c r="I12" i="3"/>
  <c r="H244" i="3"/>
  <c r="I250" i="3"/>
  <c r="I213" i="3"/>
  <c r="I70" i="3"/>
  <c r="I18" i="3"/>
  <c r="I112" i="3"/>
  <c r="I245" i="3"/>
  <c r="I89" i="3"/>
  <c r="H117" i="3"/>
  <c r="I226" i="3"/>
  <c r="I273" i="3"/>
  <c r="G117" i="3"/>
  <c r="I118" i="3"/>
  <c r="G98" i="3"/>
  <c r="I84" i="3"/>
  <c r="I61" i="3"/>
  <c r="I126" i="3"/>
  <c r="H98" i="3"/>
  <c r="I149" i="3"/>
  <c r="I148" i="3"/>
  <c r="I147" i="3"/>
  <c r="I244" i="3" l="1"/>
  <c r="I98" i="3"/>
  <c r="I117" i="3"/>
  <c r="I161" i="3"/>
  <c r="I162" i="3"/>
  <c r="I163" i="3"/>
  <c r="I164" i="3"/>
  <c r="I182" i="3"/>
  <c r="I183" i="3"/>
  <c r="I184" i="3"/>
  <c r="I185" i="3"/>
  <c r="I186" i="3"/>
  <c r="I187" i="3"/>
  <c r="I188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E77" i="2" l="1"/>
  <c r="I34" i="3"/>
  <c r="I35" i="3"/>
  <c r="I36" i="3"/>
  <c r="I37" i="3"/>
  <c r="I38" i="3"/>
  <c r="I66" i="3"/>
  <c r="I69" i="3"/>
  <c r="I68" i="3"/>
  <c r="I67" i="3"/>
  <c r="I72" i="3"/>
  <c r="I73" i="3"/>
  <c r="I74" i="3"/>
  <c r="I75" i="3"/>
  <c r="I90" i="3"/>
  <c r="I91" i="3"/>
  <c r="I92" i="3"/>
  <c r="I93" i="3"/>
  <c r="I130" i="3"/>
  <c r="I129" i="3"/>
  <c r="I128" i="3"/>
  <c r="I127" i="3"/>
  <c r="I140" i="3"/>
  <c r="I141" i="3"/>
  <c r="I142" i="3"/>
  <c r="I145" i="3"/>
  <c r="I146" i="3"/>
  <c r="I181" i="3"/>
  <c r="I189" i="3"/>
  <c r="I190" i="3"/>
  <c r="I191" i="3"/>
  <c r="I192" i="3"/>
  <c r="I268" i="3"/>
  <c r="I267" i="3"/>
  <c r="I266" i="3"/>
  <c r="I265" i="3"/>
  <c r="I264" i="3"/>
  <c r="I272" i="3"/>
  <c r="I271" i="3"/>
  <c r="I270" i="3"/>
  <c r="I269" i="3"/>
  <c r="I263" i="3"/>
  <c r="I262" i="3"/>
  <c r="I261" i="3"/>
  <c r="I256" i="3"/>
  <c r="I280" i="3"/>
  <c r="I279" i="3"/>
  <c r="I278" i="3"/>
  <c r="I277" i="3"/>
  <c r="I276" i="3"/>
  <c r="I275" i="3"/>
  <c r="I274" i="3"/>
  <c r="E20" i="4"/>
  <c r="E19" i="4"/>
  <c r="E30" i="4"/>
  <c r="E29" i="4"/>
  <c r="E28" i="4"/>
  <c r="E27" i="4"/>
  <c r="E26" i="4"/>
  <c r="E25" i="4"/>
  <c r="E24" i="4"/>
  <c r="E23" i="4"/>
  <c r="E22" i="4"/>
  <c r="E21" i="4"/>
  <c r="I234" i="3"/>
  <c r="I233" i="3"/>
  <c r="I232" i="3"/>
  <c r="I231" i="3"/>
  <c r="I230" i="3"/>
  <c r="I229" i="3"/>
  <c r="I228" i="3"/>
  <c r="I227" i="3"/>
  <c r="I225" i="3"/>
  <c r="I224" i="3"/>
  <c r="I223" i="3"/>
  <c r="I222" i="3"/>
  <c r="I249" i="3"/>
  <c r="I248" i="3"/>
  <c r="I247" i="3"/>
  <c r="I246" i="3"/>
  <c r="I212" i="3"/>
  <c r="I211" i="3"/>
  <c r="I210" i="3"/>
  <c r="I209" i="3"/>
  <c r="I180" i="3"/>
  <c r="I179" i="3"/>
  <c r="I178" i="3"/>
  <c r="I177" i="3"/>
  <c r="I173" i="3"/>
  <c r="I172" i="3"/>
  <c r="I171" i="3"/>
  <c r="I170" i="3"/>
  <c r="I169" i="3"/>
  <c r="I144" i="3"/>
  <c r="I143" i="3"/>
  <c r="I139" i="3"/>
  <c r="I122" i="3"/>
  <c r="I121" i="3"/>
  <c r="I120" i="3"/>
  <c r="I119" i="3"/>
  <c r="I116" i="3"/>
  <c r="I115" i="3"/>
  <c r="I114" i="3"/>
  <c r="I113" i="3"/>
  <c r="I111" i="3"/>
  <c r="I110" i="3"/>
  <c r="I109" i="3"/>
  <c r="I108" i="3"/>
  <c r="I97" i="3"/>
  <c r="I96" i="3"/>
  <c r="I95" i="3"/>
  <c r="I94" i="3"/>
  <c r="I88" i="3"/>
  <c r="I87" i="3"/>
  <c r="I86" i="3"/>
  <c r="I85" i="3"/>
  <c r="I83" i="3"/>
  <c r="I82" i="3"/>
  <c r="I81" i="3"/>
  <c r="I80" i="3"/>
  <c r="I79" i="3"/>
  <c r="I78" i="3"/>
  <c r="I77" i="3"/>
  <c r="I76" i="3"/>
  <c r="I56" i="3"/>
  <c r="I55" i="3"/>
  <c r="I53" i="3"/>
  <c r="I33" i="3"/>
  <c r="I32" i="3"/>
  <c r="I31" i="3"/>
  <c r="I30" i="3"/>
  <c r="I29" i="3"/>
  <c r="I28" i="3"/>
  <c r="I27" i="3"/>
  <c r="I26" i="3"/>
  <c r="I25" i="3"/>
  <c r="I24" i="3"/>
  <c r="I17" i="3"/>
  <c r="I16" i="3"/>
  <c r="I15" i="3"/>
  <c r="I13" i="3"/>
</calcChain>
</file>

<file path=xl/sharedStrings.xml><?xml version="1.0" encoding="utf-8"?>
<sst xmlns="http://schemas.openxmlformats.org/spreadsheetml/2006/main" count="1733" uniqueCount="384">
  <si>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</si>
  <si>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</si>
  <si>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</si>
  <si>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</si>
  <si>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</si>
  <si>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000 1 00 00000 00 0000 000</t>
  </si>
  <si>
    <t>000 1 01 00000 00 0000 000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</si>
  <si>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</si>
  <si>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</si>
  <si>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</si>
  <si>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</si>
  <si>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</si>
  <si>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</si>
  <si>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</si>
  <si>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</si>
  <si>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</si>
  <si>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</si>
  <si>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</si>
  <si>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</si>
  <si>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</si>
  <si>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</si>
  <si>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</si>
  <si>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</si>
  <si>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</si>
  <si>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</si>
  <si>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</si>
  <si>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</si>
  <si>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</si>
  <si>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ДОХОДЫ ОТ ПРОДАЖИ МАТЕРИАЛЬНЫХ И НЕМАТЕРИАЛЬНЫХ АКТИВОВ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</si>
  <si>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</si>
  <si>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</si>
  <si>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</si>
  <si>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 ШТРАФЫ, САНКЦИИ, ВОЗМЕЩЕНИЕ УЩЕРБА</t>
  </si>
  <si>
    <t xml:space="preserve">  Платежи в целях возмещения причиненного ущерба (убытков)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</si>
  <si>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</si>
  <si>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</si>
  <si>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ПРОЧИЕ НЕНАЛОГОВЫЕ ДОХОДЫ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</si>
  <si>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</si>
  <si>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</si>
  <si>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</si>
  <si>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</si>
  <si>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</si>
  <si>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</si>
  <si>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</si>
  <si>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</si>
  <si>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>Расходы бюджета - всего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</si>
  <si>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</si>
  <si>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</si>
  <si>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</si>
  <si>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</si>
  <si>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</si>
  <si>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</si>
  <si>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 xml:space="preserve">  Прочая закупка товаров, работ и услуг</t>
  </si>
  <si>
    <t xml:space="preserve">  Закупка энергетических ресурсов</t>
  </si>
  <si>
    <t xml:space="preserve">  Иные бюджетные ассигнования</t>
  </si>
  <si>
    <t xml:space="preserve">  Уплата налогов, сборов и иных платежей</t>
  </si>
  <si>
    <t xml:space="preserve">  Уплата иных платежей</t>
  </si>
  <si>
    <t xml:space="preserve">  Межбюджетные трансферты</t>
  </si>
  <si>
    <t xml:space="preserve">  Резервные средства</t>
  </si>
  <si>
    <t xml:space="preserve">  Субвенции на осуществление первичного воинского учета на территориях, где отсутствуют военные комиссариаты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</si>
  <si>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</si>
  <si>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</si>
  <si>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</si>
  <si>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</si>
  <si>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Расходы на выплаты персоналу казенных учреждений</t>
  </si>
  <si>
    <t xml:space="preserve">  Фонд оплаты труда учреждений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</si>
  <si>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</si>
  <si>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Социальное обеспечение и иные выплаты населению</t>
  </si>
  <si>
    <t xml:space="preserve">  Публичные нормативные социальные выплаты гражданам</t>
  </si>
  <si>
    <t xml:space="preserve">  Иные пенсии, социальные доплаты к пенсиям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</si>
  <si>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</si>
  <si>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</si>
  <si>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</si>
  <si>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</si>
  <si>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</si>
  <si>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</si>
  <si>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</si>
  <si>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</si>
  <si>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000 01 05 00 00 00 0000 000</t>
  </si>
  <si>
    <t>увеличение остатков средств, всего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</si>
  <si>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</si>
  <si>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</si>
  <si>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</si>
  <si>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</si>
  <si>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</si>
  <si>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</si>
  <si>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</si>
  <si>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</si>
  <si>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</si>
  <si>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</si>
  <si>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</si>
  <si>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</si>
  <si>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</si>
  <si>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</si>
  <si>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</si>
  <si>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</si>
  <si>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</si>
  <si>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</si>
  <si>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Приложение 1</t>
  </si>
  <si>
    <t>Приложение 2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</si>
  <si>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</si>
  <si>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Приложение 3</t>
  </si>
  <si>
    <t>-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</si>
  <si>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</si>
  <si>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</si>
  <si>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</si>
  <si>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</si>
  <si>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</si>
  <si>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</si>
  <si>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</si>
  <si>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</si>
  <si>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</si>
  <si>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Результат исполнения бюджета (дефицит / профицит)</t>
  </si>
  <si>
    <t>Утвержденные бюджетные назначения, руб.</t>
  </si>
  <si>
    <t>Исполнено, руб.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</si>
  <si>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</si>
  <si>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</si>
  <si>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</si>
  <si>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Процент исполнения</t>
  </si>
  <si>
    <t xml:space="preserve">  Изменение остатков средств на счетах по учету средств бюджетов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</si>
  <si>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</si>
  <si>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</si>
  <si>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 Иные выплаты учреждений привлекаемым лицам</t>
  </si>
  <si>
    <t xml:space="preserve">  Субсидии бюджетам на реализацию программ формирования современной городской среды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</si>
  <si>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</si>
  <si>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 Закупка товаров, работ и услуг в целях капитального ремонта государственного (муниципального) имущества</t>
  </si>
  <si>
    <t>Расходы на функционирование высшего должностного лица муниципального образования Толмачевского сельсовета Новосибирского района Новосибирской области</t>
  </si>
  <si>
    <t>Расходы на функционирование администрации муниципального образования Толмачевский сельсовет Новосибирского района Новосибирской области</t>
  </si>
  <si>
    <t>Уплата прочих налогов, сборов</t>
  </si>
  <si>
    <t>Уплата иных платежей</t>
  </si>
  <si>
    <t>Резервные фонды Толмачевского сельсовета Новосибирского района Новосибирской области</t>
  </si>
  <si>
    <t>Расходы по финансированию других общегосударственных функций и вопросов  Толмачевского сельсовета</t>
  </si>
  <si>
    <t>Расходы на осуществление первичного воинского учета органами местного самоуправления поселений на территориях, где отсутствуют военные комиссариаты в рамках непрограмных расходов федеральных органов исполнительной власти (за счет средств местного бюджета)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</si>
  <si>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</si>
  <si>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 Толмачевского сельсовета</t>
  </si>
  <si>
    <t>Обеспечение пожарной безопасности поселений муниципального образования Толмачевский сельсовет</t>
  </si>
  <si>
    <t>Реализация мероприятий Муниципальной программы Новосибирского района “Обеспечение безопасности жизнидеятельности населения Новосибирского района Новосибирской области” (средства областного бюджета)</t>
  </si>
  <si>
    <t>Национальная экономика</t>
  </si>
  <si>
    <t>Дорожное хозяйство (дорожные фонды) в муниципальном образовании Толмачевский сельсовет</t>
  </si>
  <si>
    <t>Расходы на мероприятия по землеустройству и землепользованию</t>
  </si>
  <si>
    <t>Расходы в сфере Жилищного хозяйства Толмачевского сельсовета</t>
  </si>
  <si>
    <t>Расходы в сфере Коммунального хозяйства Толмачевского сельсовета</t>
  </si>
  <si>
    <t>Софинансирование при реализации мероприятий Муниципальной программы Новосибирского района “Жилищно-коммунальное хозяйство Новосибирского района Новосибирской области” (средства местного бюджета)</t>
  </si>
  <si>
    <t>Расходы на освещение территории поселения (уличное освещение)</t>
  </si>
  <si>
    <t>Расходы на содержание автомобильных дорог и инженерных сооружений в границах поселения</t>
  </si>
  <si>
    <t>Расходы на содержание территории мест захоронения в поселении</t>
  </si>
  <si>
    <t>Расходы на озеленение территории поселения</t>
  </si>
  <si>
    <t>Расходы на уборку и вывоз мусора с территории поселения</t>
  </si>
  <si>
    <t>Софиансирование при реализации инициативных проектов (средства местного бюджета)</t>
  </si>
  <si>
    <t xml:space="preserve">Расходы по благоустройству мест отдыха на территории поселения </t>
  </si>
  <si>
    <t>Софиансирование при реализации инициативных проектов (средства граждан)</t>
  </si>
  <si>
    <t>Расходы на молодежную политику и оздоровление детей Толмачевского сельсовета</t>
  </si>
  <si>
    <t>Расходы на молодежную политику Толмачевского сельсовета</t>
  </si>
  <si>
    <t>Культура и кинемография</t>
  </si>
  <si>
    <t>Софинансирование при реализации мероприятий Муниципальной программы Новосибирского района “Развитие культуры и искусства в Новосибирском районе” (средства местного бюджета)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</si>
  <si>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</si>
  <si>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</si>
  <si>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</si>
  <si>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</t>
  </si>
  <si>
    <t>Расходы на реализацию мероприятий в области здравоохранения, спорта и физической культуры, туризма</t>
  </si>
  <si>
    <t>Обеспечение сбалансированности бюджета поселений за счет средств районного бюджета</t>
  </si>
  <si>
    <t>Средства бюджета Толмачевского сельсовета Новосибирского района Новосибирской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</si>
  <si>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</si>
  <si>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Уплата налога на имущество организаций и земельного налога</t>
  </si>
  <si>
    <t>Расходы на осуществление полномочий по решению вопросов в сфере административных правонарушений (за счет средств районного бюджета)</t>
  </si>
  <si>
    <t>Национальная оборона (Мобилизационная и вневойсковая подготовка)</t>
  </si>
  <si>
    <t>Расходы на передачу полномочий по содержанию контрольно-счетной палаты Новосибирского района от Толмачевского сельсовета</t>
  </si>
  <si>
    <t xml:space="preserve">  Прочая закупка товаров, работ и услуг (закупка канцелярских товаров для обеспечение работы ВУС)</t>
  </si>
  <si>
    <t>Расходы в сфере Жилищно-коммунального хозяйства Толмачевского сельсовета</t>
  </si>
  <si>
    <t>Формирование современного облика сельских территорий, направленных на создание и развитие инфраструктуры</t>
  </si>
  <si>
    <t>Расходы в сфере Благоустройства территории поселения муниципального образования Толмачевский сельсовет</t>
  </si>
  <si>
    <t>Реализация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2023 год и плановый период 2024 и 2025 годы</t>
  </si>
  <si>
    <t>Реализация инициативных проектов (средства районного бюджета)</t>
  </si>
  <si>
    <t>Расходы на обеспечение деятельности МКУ СКО "Молодость" (Средства бюджета Толмачевского сельсовета Новосибирского района Новосибирской области)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</si>
  <si>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</si>
  <si>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</si>
  <si>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</si>
  <si>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</si>
  <si>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Субсидия на реализацию мероприятий по обеспеченности сбалансированности местных бюджетов в рамках гос.программы НСО «Управление гос.финансами в НСО на 2014-2019 годы»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</si>
  <si>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</si>
  <si>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</si>
  <si>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Субсидия на реализацию мероприятий по обеспеченности сбалансированности местных бюджетов (средства районного бюджета)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</si>
  <si>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</si>
  <si>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Субсидия на обеспечение сбалансированности бюджета поселений (за счет средств районного бюджета)</t>
  </si>
  <si>
    <t xml:space="preserve">  Организация захоронения погибших участников специальной военной операции (средства регионального бюджета)</t>
  </si>
  <si>
    <t xml:space="preserve"> </t>
  </si>
  <si>
    <t xml:space="preserve">  НАЛОГОВЫЕ И НЕНАЛОГОВЫЕ ДОХОДЫ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</si>
  <si>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</si>
  <si>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</si>
  <si>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</si>
  <si>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</si>
  <si>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</si>
  <si>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555</t>
  </si>
  <si>
    <t>01</t>
  </si>
  <si>
    <t>00</t>
  </si>
  <si>
    <t>02</t>
  </si>
  <si>
    <t>100</t>
  </si>
  <si>
    <t>200</t>
  </si>
  <si>
    <t>240</t>
  </si>
  <si>
    <t>247</t>
  </si>
  <si>
    <t>Обеспечение сбалансированности поселений (за счет средств регионального бюджета)</t>
  </si>
  <si>
    <t>99.0.00.00010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</si>
  <si>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</t>
  </si>
  <si>
    <t>Расходы на выплату персоналу  казенных учреждений</t>
  </si>
  <si>
    <t>110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</si>
  <si>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</si>
  <si>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</si>
  <si>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99.0.00.70510</t>
  </si>
  <si>
    <t>11</t>
  </si>
  <si>
    <t>03</t>
  </si>
  <si>
    <t>000</t>
  </si>
  <si>
    <t>10</t>
  </si>
  <si>
    <t>05</t>
  </si>
  <si>
    <t>Капитальные вложения в объекты государственной (муниципальной) собственности</t>
  </si>
  <si>
    <t>400</t>
  </si>
  <si>
    <t>410</t>
  </si>
  <si>
    <t>Бюджетные инвестиции в объекты капитального строительства</t>
  </si>
  <si>
    <t>Реализация мероприятий Муниципальной программы Новосибирского района “Жилищно-коммунальное хозяйство Новосибирского района Новосибирской области” (средства регионального бюджета)</t>
  </si>
  <si>
    <t>99.0.05.70240</t>
  </si>
  <si>
    <t>99.0.05.S0240</t>
  </si>
  <si>
    <t>99.0.55.S0240</t>
  </si>
  <si>
    <t>Софиансирование при реализации инициативных проектов (средства юрид. лиц)</t>
  </si>
  <si>
    <t>99.5.55.S0240</t>
  </si>
  <si>
    <t>99.0.06.01719</t>
  </si>
  <si>
    <t>08</t>
  </si>
  <si>
    <t>Реализация мероприятий Муниципальной программы Новосибирского района “Развитие культуры и искусства в Новосибирском районе” (средства регионального бюджета)</t>
  </si>
  <si>
    <t>12.0.00.07950</t>
  </si>
  <si>
    <t>12.0.00.S7950</t>
  </si>
  <si>
    <t>99.0.00.02023</t>
  </si>
  <si>
    <t>99.0.00.02019</t>
  </si>
  <si>
    <t>300</t>
  </si>
  <si>
    <t>310</t>
  </si>
  <si>
    <t>99.0.00.00139</t>
  </si>
  <si>
    <t>320</t>
  </si>
  <si>
    <t>Реализация мероприятий Муниципальной программы Новосибирского района “Развитие физической культуры и спорта в Новосибирском районе” (средства регионального бюджета)</t>
  </si>
  <si>
    <t>13.0.00.07950</t>
  </si>
  <si>
    <t>Софинансирование при реализации мероприятий Муниципальной программы Новосибирского района “Развитие физической культуры и спорта в Новосибирском районе” (средства местного бюджета)</t>
  </si>
  <si>
    <t>13.0.00.S7950</t>
  </si>
  <si>
    <t>07</t>
  </si>
  <si>
    <t>99.0.00.01899</t>
  </si>
  <si>
    <t>99.0.00.01911</t>
  </si>
  <si>
    <t>99.0.00.01999</t>
  </si>
  <si>
    <t>99.0.00.04019</t>
  </si>
  <si>
    <t>113</t>
  </si>
  <si>
    <t xml:space="preserve">Софинансирование при реализации мероприятий программы "Развитие автомобильных дорог местного значения" (средства местного бюджета)  </t>
  </si>
  <si>
    <t xml:space="preserve">  Развитие автомобильных дорог местного значения в Новосибирском районе (средства регионального бюджета)</t>
  </si>
  <si>
    <t>182 1 01 02000 01 0000 110</t>
  </si>
  <si>
    <t>182 1 01 02010 01 0000 110</t>
  </si>
  <si>
    <t>182 1 01 02020 01 0000 110</t>
  </si>
  <si>
    <t>182 1 01 02030 01 0000 110</t>
  </si>
  <si>
    <t>182 1 01 02040 01 1000 110</t>
  </si>
  <si>
    <t>182 1 01 02080 01 0000 110</t>
  </si>
  <si>
    <t>182 1 01 02130 01 1000 110</t>
  </si>
  <si>
    <t>182 1 01 02140 01 1000 110</t>
  </si>
  <si>
    <t>182 1 03 00000 00 0000 000</t>
  </si>
  <si>
    <t>182 1 03 02000 01 0000 110</t>
  </si>
  <si>
    <t>182 1 03 02230 01 0000 110</t>
  </si>
  <si>
    <t>182 1 03 02231 01 0000 110</t>
  </si>
  <si>
    <t>182 1 03 02240 01 0000 110</t>
  </si>
  <si>
    <t>182 1 03 02241 01 0000 110</t>
  </si>
  <si>
    <t>182 1 03 02250 01 0000 110</t>
  </si>
  <si>
    <t>182 1 03 02251 01 0000 110</t>
  </si>
  <si>
    <t>182 1 03 02260 01 0000 110</t>
  </si>
  <si>
    <t>182 1 03 02261 01 0000 110</t>
  </si>
  <si>
    <t>182 1 06 00000 00 0000 000</t>
  </si>
  <si>
    <t>182 1 06 01000 00 0000 110</t>
  </si>
  <si>
    <t>182 1 06 01030 10 0000 110</t>
  </si>
  <si>
    <t>182 1 06 06000 00 0000 110</t>
  </si>
  <si>
    <t>182 1 06 06030 00 0000 110</t>
  </si>
  <si>
    <t>182 1 06 06033 10 0000 110</t>
  </si>
  <si>
    <t>182 1 06 06040 00 0000 110</t>
  </si>
  <si>
    <t>182 1 06 06043 10 0000 110</t>
  </si>
  <si>
    <t>555 1 11 00000 00 0000 000</t>
  </si>
  <si>
    <t>555 1 11 05000 00 0000 120</t>
  </si>
  <si>
    <t>555 1 11 05020 00 0000 120</t>
  </si>
  <si>
    <t>555 1 11 05025 10 0000 120</t>
  </si>
  <si>
    <t>555 1 11 09000 00 0000 120</t>
  </si>
  <si>
    <t>555 1 11 09040 00 0000 120</t>
  </si>
  <si>
    <t>555 1 11 09045 10 0000 120</t>
  </si>
  <si>
    <t>555 1 14 00000 00 0000 000</t>
  </si>
  <si>
    <t>555 1 14 06000 00 0000 430</t>
  </si>
  <si>
    <t>555 1 14 06020 00 0000 430</t>
  </si>
  <si>
    <t>555 1 14 06025 10 0000 430</t>
  </si>
  <si>
    <t>555 1 16 00000 00 0000 000</t>
  </si>
  <si>
    <t>555 1 16 02000 02 0000 140</t>
  </si>
  <si>
    <t>555 1 16 02010 02 0000 140</t>
  </si>
  <si>
    <t>555 1 16 10000 00 0000 140</t>
  </si>
  <si>
    <t>555 1 16 10030 10 0000 140</t>
  </si>
  <si>
    <t>555 1 16 10032 10 0000 140</t>
  </si>
  <si>
    <t>555 1 17 00000 00 0000 000</t>
  </si>
  <si>
    <t>555 1 17 15000 00 0000 150</t>
  </si>
  <si>
    <t>555 1 17 15030 10 0000 150</t>
  </si>
  <si>
    <t>555 2 00 00000 00 0000 000</t>
  </si>
  <si>
    <t>555 2 02 00000 00 0000 000</t>
  </si>
  <si>
    <t>555 2 02 20000 00 0000 150</t>
  </si>
  <si>
    <t>555 2 02 25555 00 0000 150</t>
  </si>
  <si>
    <t>555 2 02 25555 10 0000 150</t>
  </si>
  <si>
    <t>555 2 02 29999 00 0000 150</t>
  </si>
  <si>
    <t>555 2 02 29999 10 0000 150</t>
  </si>
  <si>
    <t>555 2 02 30000 00 0000 150</t>
  </si>
  <si>
    <t>555 2 02 30024 00 0000 150</t>
  </si>
  <si>
    <t>555 2 02 30024 10 0000 150</t>
  </si>
  <si>
    <t>555 2 02 35118 00 0000 150</t>
  </si>
  <si>
    <t>555 2 02 35118 10 0000 150</t>
  </si>
  <si>
    <t>555 2 02 40000 00 0000 150</t>
  </si>
  <si>
    <t>555 2 02 40014 00 0000 150</t>
  </si>
  <si>
    <t>555 2 02 40014 10 0000 150</t>
  </si>
  <si>
    <t>555 2 02 49999 00 0000 150</t>
  </si>
  <si>
    <t>555 2 02 49999 10 0000 150</t>
  </si>
  <si>
    <t xml:space="preserve">99.0.00.00111 </t>
  </si>
  <si>
    <t>120</t>
  </si>
  <si>
    <t>121</t>
  </si>
  <si>
    <t>129</t>
  </si>
  <si>
    <t>04</t>
  </si>
  <si>
    <t>ГРБС</t>
  </si>
  <si>
    <t>РЗ</t>
  </si>
  <si>
    <t>ПР</t>
  </si>
  <si>
    <t>КЦСР</t>
  </si>
  <si>
    <t>КВР</t>
  </si>
  <si>
    <t>2</t>
  </si>
  <si>
    <t>3</t>
  </si>
  <si>
    <t>4</t>
  </si>
  <si>
    <t>5</t>
  </si>
  <si>
    <t>6</t>
  </si>
  <si>
    <t>7</t>
  </si>
  <si>
    <t>8</t>
  </si>
  <si>
    <t>Утвержденные бюджетные назначения на 2024 год, руб.</t>
  </si>
  <si>
    <t>99.0.00.00411</t>
  </si>
  <si>
    <t>99.0.00.00419</t>
  </si>
  <si>
    <t>244</t>
  </si>
  <si>
    <t>800</t>
  </si>
  <si>
    <t>850</t>
  </si>
  <si>
    <t>851</t>
  </si>
  <si>
    <t>852</t>
  </si>
  <si>
    <t>853</t>
  </si>
  <si>
    <t>99.0.00.70190</t>
  </si>
  <si>
    <t xml:space="preserve"> 99.0.00.70510</t>
  </si>
  <si>
    <t>500</t>
  </si>
  <si>
    <t>540</t>
  </si>
  <si>
    <t>870</t>
  </si>
  <si>
    <t>06</t>
  </si>
  <si>
    <t>13</t>
  </si>
  <si>
    <t>99.0.00.00519</t>
  </si>
  <si>
    <t>99.0.00.00719</t>
  </si>
  <si>
    <t>99.0.00.00999</t>
  </si>
  <si>
    <t>99.0.00.00080</t>
  </si>
  <si>
    <t>99.0.00.51180</t>
  </si>
  <si>
    <t>09</t>
  </si>
  <si>
    <t>99.0.00.0119</t>
  </si>
  <si>
    <t xml:space="preserve">21.0.00.07950 </t>
  </si>
  <si>
    <t xml:space="preserve"> 99.0.00.01299</t>
  </si>
  <si>
    <t>414</t>
  </si>
  <si>
    <t>243</t>
  </si>
  <si>
    <t>810</t>
  </si>
  <si>
    <t>811</t>
  </si>
  <si>
    <t>830</t>
  </si>
  <si>
    <t>831</t>
  </si>
  <si>
    <t>16.0.00.07950</t>
  </si>
  <si>
    <t>16.0.00.S7950</t>
  </si>
  <si>
    <t>99.0.00.01399</t>
  </si>
  <si>
    <t>12</t>
  </si>
  <si>
    <t>99.0.00.01499</t>
  </si>
  <si>
    <t>99.0.00.01599</t>
  </si>
  <si>
    <t>09.0.00.l5766</t>
  </si>
  <si>
    <t>18.0.00.S7950</t>
  </si>
  <si>
    <t xml:space="preserve">18.0.00.07950 </t>
  </si>
  <si>
    <t>99.0.00.01699</t>
  </si>
  <si>
    <t>09.2.F2.55550</t>
  </si>
  <si>
    <t>99.0.00.03219</t>
  </si>
  <si>
    <t>99.0.01.01719</t>
  </si>
  <si>
    <t>99.0.02.01719</t>
  </si>
  <si>
    <t>99.0.03.01719</t>
  </si>
  <si>
    <t>99.0.04.01719</t>
  </si>
  <si>
    <t>99.0.05.01719</t>
  </si>
  <si>
    <t>к решению Совета депутатов Толмачевского сельсовета Новосибирского района Новосибирской области "Об исполнении бюджета Толмачевского сельсовета Новосибирского района Новосибирской области за 1-е полугодие 2024 года"</t>
  </si>
  <si>
    <t>Кассовое исполнение доходов бюджета Толмачевского сельсовета Новосибирского района Новосибирской области за 1-е полугодие 2024 года</t>
  </si>
  <si>
    <t>Исполнение бюджетных ассегнований по разделам, подразделам, целевым статьям (муниципальным программам и непрограммным направлениям деятельности) группам и подгруппам видов расходов за 1-е полугодие 2024 года</t>
  </si>
  <si>
    <t>Кассовое исполнение по источникам финансирования дефицита бюджета Толмачевского сельсовета Новосибирского района Новосибирской области по кодам групп, подгрупп, статей, видов источников финансирования дефицитов бюджетов за 1-е полугодие 2024 года</t>
  </si>
  <si>
    <t>Мероприятия по организации бесперебойной работы объектов тепло-, водоснабжения и водоотведения (средства регионального бюджета)</t>
  </si>
  <si>
    <t xml:space="preserve">  Софинансирование мероприятий по организации работы объектов тепло-, водоснабжения и водоотведения (средства местного бюджета)</t>
  </si>
  <si>
    <t>99.0.00.S0600</t>
  </si>
  <si>
    <t>99.0.00.70600</t>
  </si>
  <si>
    <t xml:space="preserve">   Субсидия на реализацию мероприятий по обеспеченности сбалансированности местных бюджетов в рамках гос.программы НСО «Управление гос.финансами в НСО на 2014-2019 годы» (средства регионального бюджеьта)</t>
  </si>
  <si>
    <t>очередной 41-й сессии Совета депутатов шестого созыва № 222 от 12.08.2024г.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</si>
</sst>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2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97">
    <xf numFmtId="0" fontId="0" fillId="0" borderId="0" xfId="0"/>
    <xf numFmtId="0" fontId="13" fillId="0" borderId="1" xfId="1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5" fillId="0" borderId="1" xfId="3" applyFont="1" applyBorder="1" applyAlignment="1">
      <alignment horizontal="center" vertical="center"/>
    </xf>
    <xf numFmtId="0" fontId="17" fillId="0" borderId="1" xfId="14" applyFont="1" applyAlignment="1">
      <alignment vertical="center"/>
    </xf>
    <xf numFmtId="0" fontId="13" fillId="0" borderId="1" xfId="1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1" xfId="1" applyFont="1" applyAlignment="1">
      <alignment horizontal="right" vertical="center"/>
    </xf>
    <xf numFmtId="0" fontId="16" fillId="0" borderId="1" xfId="2" applyFont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16" fillId="0" borderId="1" xfId="1" applyFont="1" applyAlignment="1">
      <alignment horizontal="right" vertical="center"/>
    </xf>
    <xf numFmtId="0" fontId="16" fillId="0" borderId="1" xfId="49" applyFont="1" applyBorder="1" applyAlignment="1">
      <alignment horizontal="center" vertical="center"/>
    </xf>
    <xf numFmtId="49" fontId="13" fillId="0" borderId="1" xfId="55" applyFont="1" applyBorder="1" applyAlignment="1">
      <alignment vertical="center"/>
    </xf>
    <xf numFmtId="0" fontId="13" fillId="0" borderId="1" xfId="64" applyFont="1" applyBorder="1" applyAlignment="1">
      <alignment vertical="center" wrapText="1"/>
    </xf>
    <xf numFmtId="0" fontId="13" fillId="0" borderId="1" xfId="105" applyFont="1" applyAlignment="1">
      <alignment horizontal="left" vertical="center"/>
    </xf>
    <xf numFmtId="0" fontId="15" fillId="0" borderId="1" xfId="10" applyFont="1" applyAlignment="1">
      <alignment vertical="center"/>
    </xf>
    <xf numFmtId="49" fontId="13" fillId="0" borderId="1" xfId="107" applyFont="1" applyAlignment="1">
      <alignment vertical="center"/>
    </xf>
    <xf numFmtId="0" fontId="13" fillId="0" borderId="2" xfId="119" applyFont="1" applyAlignment="1">
      <alignment vertical="center"/>
    </xf>
    <xf numFmtId="0" fontId="13" fillId="0" borderId="11" xfId="121" applyFont="1" applyAlignment="1">
      <alignment vertical="center"/>
    </xf>
    <xf numFmtId="0" fontId="15" fillId="0" borderId="1" xfId="77" applyFont="1" applyBorder="1" applyAlignment="1">
      <alignment horizontal="left" vertical="center"/>
    </xf>
    <xf numFmtId="0" fontId="15" fillId="0" borderId="1" xfId="79" applyFont="1" applyBorder="1" applyAlignment="1">
      <alignment horizontal="center" vertical="center" shrinkToFit="1"/>
    </xf>
    <xf numFmtId="49" fontId="15" fillId="0" borderId="1" xfId="80" applyFont="1" applyBorder="1">
      <alignment horizontal="center" vertical="center" shrinkToFit="1"/>
    </xf>
    <xf numFmtId="49" fontId="13" fillId="0" borderId="1" xfId="81" applyFont="1" applyBorder="1" applyAlignment="1">
      <alignment vertical="center" shrinkToFit="1"/>
    </xf>
    <xf numFmtId="49" fontId="15" fillId="0" borderId="1" xfId="82" applyFont="1" applyBorder="1" applyAlignment="1">
      <alignment horizontal="right" vertical="center"/>
    </xf>
    <xf numFmtId="0" fontId="13" fillId="0" borderId="1" xfId="100" applyFont="1" applyBorder="1" applyAlignment="1">
      <alignment horizontal="left" vertical="center"/>
    </xf>
    <xf numFmtId="0" fontId="13" fillId="0" borderId="1" xfId="102" applyFont="1" applyBorder="1" applyAlignment="1">
      <alignment horizontal="left" vertical="center"/>
    </xf>
    <xf numFmtId="0" fontId="15" fillId="0" borderId="1" xfId="103" applyFont="1" applyBorder="1" applyAlignment="1">
      <alignment vertical="center"/>
    </xf>
    <xf numFmtId="49" fontId="13" fillId="0" borderId="1" xfId="104" applyFont="1" applyBorder="1" applyAlignment="1">
      <alignment vertical="center"/>
    </xf>
    <xf numFmtId="0" fontId="16" fillId="0" borderId="1" xfId="2" applyFont="1" applyAlignment="1">
      <alignment horizontal="center" vertical="center"/>
    </xf>
    <xf numFmtId="10" fontId="13" fillId="0" borderId="39" xfId="39" applyNumberFormat="1" applyFont="1" applyBorder="1" applyAlignment="1">
      <alignment horizontal="center" vertical="center" shrinkToFit="1"/>
    </xf>
    <xf numFmtId="0" fontId="17" fillId="0" borderId="1" xfId="3" applyFont="1" applyBorder="1" applyAlignment="1">
      <alignment horizontal="center" vertical="center" wrapText="1"/>
    </xf>
    <xf numFmtId="10" fontId="21" fillId="0" borderId="39" xfId="39" applyNumberFormat="1" applyFont="1" applyBorder="1" applyAlignment="1">
      <alignment horizontal="center" vertical="center" shrinkToFit="1"/>
    </xf>
    <xf numFmtId="0" fontId="16" fillId="0" borderId="1" xfId="28" applyFont="1" applyBorder="1" applyAlignment="1">
      <alignment horizontal="center" vertical="center"/>
    </xf>
    <xf numFmtId="0" fontId="21" fillId="0" borderId="45" xfId="36" applyFont="1" applyBorder="1" applyAlignment="1">
      <alignment horizontal="left" vertical="center" wrapText="1"/>
    </xf>
    <xf numFmtId="0" fontId="24" fillId="0" borderId="38" xfId="36" applyFont="1" applyBorder="1" applyAlignment="1">
      <alignment horizontal="center" vertical="center" wrapText="1"/>
    </xf>
    <xf numFmtId="49" fontId="21" fillId="0" borderId="34" xfId="38" applyFont="1" applyBorder="1" applyAlignment="1">
      <alignment horizontal="center" vertical="center"/>
    </xf>
    <xf numFmtId="49" fontId="23" fillId="0" borderId="38" xfId="0" applyNumberFormat="1" applyFont="1" applyBorder="1" applyAlignment="1">
      <alignment horizontal="left" vertical="center" wrapText="1"/>
    </xf>
    <xf numFmtId="0" fontId="24" fillId="0" borderId="38" xfId="40" applyFont="1" applyBorder="1" applyAlignment="1">
      <alignment horizontal="left" vertical="center" wrapText="1"/>
    </xf>
    <xf numFmtId="0" fontId="13" fillId="0" borderId="38" xfId="59" applyFont="1" applyBorder="1" applyAlignment="1">
      <alignment horizontal="left" vertical="center" wrapText="1"/>
    </xf>
    <xf numFmtId="49" fontId="25" fillId="0" borderId="38" xfId="0" applyNumberFormat="1" applyFont="1" applyBorder="1" applyAlignment="1">
      <alignment horizontal="left" vertical="center" wrapText="1"/>
    </xf>
    <xf numFmtId="0" fontId="26" fillId="0" borderId="38" xfId="0" applyFont="1" applyBorder="1" applyAlignment="1">
      <alignment vertical="center" wrapText="1"/>
    </xf>
    <xf numFmtId="0" fontId="24" fillId="0" borderId="38" xfId="59" applyFont="1" applyBorder="1" applyAlignment="1">
      <alignment horizontal="left" vertical="center" wrapText="1"/>
    </xf>
    <xf numFmtId="10" fontId="13" fillId="0" borderId="34" xfId="39" applyNumberFormat="1" applyFont="1" applyBorder="1" applyAlignment="1">
      <alignment horizontal="center" vertical="center" shrinkToFit="1"/>
    </xf>
    <xf numFmtId="0" fontId="13" fillId="0" borderId="34" xfId="59" applyFont="1" applyBorder="1" applyAlignment="1">
      <alignment horizontal="left" vertical="center" wrapText="1"/>
    </xf>
    <xf numFmtId="0" fontId="13" fillId="0" borderId="43" xfId="59" applyFont="1" applyBorder="1" applyAlignment="1">
      <alignment horizontal="left" vertical="center" wrapText="1"/>
    </xf>
    <xf numFmtId="0" fontId="21" fillId="0" borderId="48" xfId="59" applyFont="1" applyBorder="1" applyAlignment="1">
      <alignment horizontal="left" vertical="center" wrapText="1"/>
    </xf>
    <xf numFmtId="10" fontId="21" fillId="0" borderId="34" xfId="39" applyNumberFormat="1" applyFont="1" applyBorder="1" applyAlignment="1">
      <alignment horizontal="center" vertical="center" shrinkToFit="1"/>
    </xf>
    <xf numFmtId="0" fontId="17" fillId="0" borderId="1" xfId="1" applyFont="1" applyAlignment="1">
      <alignment horizontal="center" vertical="center"/>
    </xf>
    <xf numFmtId="0" fontId="27" fillId="0" borderId="38" xfId="59" applyFont="1" applyBorder="1" applyAlignment="1">
      <alignment horizontal="left" vertical="center" wrapText="1"/>
    </xf>
    <xf numFmtId="0" fontId="21" fillId="0" borderId="34" xfId="36" applyFont="1" applyBorder="1" applyAlignment="1">
      <alignment horizontal="center" vertical="center" wrapText="1"/>
    </xf>
    <xf numFmtId="0" fontId="13" fillId="0" borderId="34" xfId="40" applyFont="1" applyBorder="1" applyAlignment="1">
      <alignment horizontal="left" vertical="center" wrapText="1"/>
    </xf>
    <xf numFmtId="4" fontId="13" fillId="0" borderId="34" xfId="43" applyFont="1" applyBorder="1" applyAlignment="1">
      <alignment horizontal="center" vertical="center" shrinkToFit="1"/>
    </xf>
    <xf numFmtId="0" fontId="24" fillId="0" borderId="34" xfId="44" applyFont="1" applyBorder="1" applyAlignment="1">
      <alignment horizontal="left" vertical="center" wrapText="1"/>
    </xf>
    <xf numFmtId="0" fontId="13" fillId="0" borderId="34" xfId="44" applyFont="1" applyBorder="1" applyAlignment="1">
      <alignment horizontal="left" vertical="center" wrapText="1"/>
    </xf>
    <xf numFmtId="0" fontId="21" fillId="0" borderId="34" xfId="44" applyFont="1" applyBorder="1" applyAlignment="1">
      <alignment horizontal="left" vertical="center" wrapText="1"/>
    </xf>
    <xf numFmtId="0" fontId="13" fillId="0" borderId="1" xfId="59" applyFont="1" applyBorder="1" applyAlignment="1">
      <alignment horizontal="left" vertical="center" wrapText="1"/>
    </xf>
    <xf numFmtId="49" fontId="25" fillId="0" borderId="34" xfId="0" applyNumberFormat="1" applyFont="1" applyBorder="1" applyAlignment="1">
      <alignment horizontal="left" vertical="center" wrapText="1"/>
    </xf>
    <xf numFmtId="49" fontId="22" fillId="0" borderId="34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34" xfId="29" applyFont="1" applyBorder="1" applyAlignment="1">
      <alignment horizontal="center" vertical="center" wrapText="1"/>
    </xf>
    <xf numFmtId="49" fontId="18" fillId="0" borderId="34" xfId="30" applyFont="1" applyBorder="1" applyAlignment="1">
      <alignment horizontal="center" vertical="center" wrapText="1"/>
    </xf>
    <xf numFmtId="49" fontId="22" fillId="0" borderId="38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13" fillId="0" borderId="1" xfId="94" applyFont="1" applyBorder="1" applyAlignment="1">
      <alignment vertical="center" wrapText="1"/>
    </xf>
    <xf numFmtId="0" fontId="13" fillId="0" borderId="1" xfId="86" applyFont="1" applyBorder="1">
      <alignment horizontal="center" vertical="center" shrinkToFit="1"/>
    </xf>
    <xf numFmtId="49" fontId="13" fillId="0" borderId="1" xfId="87" applyFont="1" applyBorder="1">
      <alignment horizontal="center" vertical="center"/>
    </xf>
    <xf numFmtId="4" fontId="13" fillId="0" borderId="1" xfId="91" applyFont="1" applyBorder="1" applyAlignment="1">
      <alignment horizontal="right" vertical="center" shrinkToFit="1"/>
    </xf>
    <xf numFmtId="49" fontId="13" fillId="0" borderId="1" xfId="98" applyFont="1" applyBorder="1" applyAlignment="1">
      <alignment horizontal="center" vertical="center" shrinkToFit="1"/>
    </xf>
    <xf numFmtId="49" fontId="13" fillId="0" borderId="1" xfId="99" applyFont="1" applyBorder="1">
      <alignment horizontal="center" vertical="center" shrinkToFit="1"/>
    </xf>
    <xf numFmtId="0" fontId="13" fillId="2" borderId="1" xfId="96" applyFont="1" applyBorder="1" applyAlignment="1">
      <alignment vertical="center" wrapText="1"/>
    </xf>
    <xf numFmtId="4" fontId="13" fillId="0" borderId="1" xfId="92" applyFont="1" applyBorder="1" applyAlignment="1">
      <alignment horizontal="right" vertical="center" shrinkToFit="1"/>
    </xf>
    <xf numFmtId="0" fontId="13" fillId="2" borderId="1" xfId="97" applyFont="1" applyBorder="1" applyAlignment="1">
      <alignment horizontal="left" vertical="center" wrapText="1"/>
    </xf>
    <xf numFmtId="0" fontId="13" fillId="0" borderId="1" xfId="65" applyFont="1" applyBorder="1" applyAlignment="1">
      <alignment horizontal="left" vertical="center" wrapText="1"/>
    </xf>
    <xf numFmtId="0" fontId="13" fillId="0" borderId="1" xfId="83" applyFont="1" applyBorder="1">
      <alignment horizontal="center" vertical="center" shrinkToFit="1"/>
    </xf>
    <xf numFmtId="49" fontId="13" fillId="0" borderId="1" xfId="84" applyFont="1" applyBorder="1">
      <alignment horizontal="center" vertical="center"/>
    </xf>
    <xf numFmtId="4" fontId="13" fillId="0" borderId="1" xfId="39" applyFont="1" applyBorder="1" applyAlignment="1">
      <alignment horizontal="right" vertical="center" shrinkToFit="1"/>
    </xf>
    <xf numFmtId="4" fontId="13" fillId="0" borderId="1" xfId="54" applyFont="1" applyBorder="1" applyAlignment="1">
      <alignment horizontal="right" vertical="center" shrinkToFit="1"/>
    </xf>
    <xf numFmtId="0" fontId="13" fillId="0" borderId="1" xfId="85" applyFont="1" applyBorder="1" applyAlignment="1">
      <alignment horizontal="left" vertical="center" wrapText="1"/>
    </xf>
    <xf numFmtId="165" fontId="13" fillId="0" borderId="1" xfId="88" applyFont="1" applyBorder="1">
      <alignment horizontal="right" vertical="center" shrinkToFit="1"/>
    </xf>
    <xf numFmtId="165" fontId="13" fillId="0" borderId="1" xfId="89" applyFont="1" applyBorder="1">
      <alignment horizontal="right" vertical="center" shrinkToFit="1"/>
    </xf>
    <xf numFmtId="0" fontId="13" fillId="0" borderId="1" xfId="90" applyFont="1" applyBorder="1" applyAlignment="1">
      <alignment horizontal="left" vertical="center" wrapText="1"/>
    </xf>
    <xf numFmtId="0" fontId="13" fillId="0" borderId="1" xfId="93" applyFont="1" applyBorder="1" applyAlignment="1">
      <alignment horizontal="left" vertical="center" wrapText="1"/>
    </xf>
    <xf numFmtId="0" fontId="13" fillId="0" borderId="1" xfId="95" applyFont="1" applyBorder="1" applyAlignment="1">
      <alignment vertical="center"/>
    </xf>
    <xf numFmtId="0" fontId="21" fillId="0" borderId="45" xfId="65" applyFont="1" applyBorder="1" applyAlignment="1">
      <alignment horizontal="left" vertical="center" wrapText="1"/>
    </xf>
    <xf numFmtId="49" fontId="21" fillId="0" borderId="46" xfId="84" applyFont="1" applyBorder="1">
      <alignment horizontal="center" vertical="center"/>
    </xf>
    <xf numFmtId="4" fontId="21" fillId="0" borderId="46" xfId="39" applyFont="1" applyBorder="1" applyAlignment="1">
      <alignment horizontal="center" vertical="center" shrinkToFit="1"/>
    </xf>
    <xf numFmtId="10" fontId="21" fillId="0" borderId="52" xfId="39" applyNumberFormat="1" applyFont="1" applyBorder="1" applyAlignment="1">
      <alignment horizontal="center" vertical="center" shrinkToFit="1"/>
    </xf>
    <xf numFmtId="0" fontId="13" fillId="0" borderId="38" xfId="85" applyFont="1" applyBorder="1" applyAlignment="1">
      <alignment horizontal="left" vertical="center" wrapText="1"/>
    </xf>
    <xf numFmtId="49" fontId="13" fillId="0" borderId="34" xfId="87" applyFont="1" applyBorder="1">
      <alignment horizontal="center" vertical="center"/>
    </xf>
    <xf numFmtId="165" fontId="13" fillId="0" borderId="34" xfId="88" applyFont="1" applyBorder="1" applyAlignment="1">
      <alignment horizontal="center" vertical="center" shrinkToFit="1"/>
    </xf>
    <xf numFmtId="0" fontId="13" fillId="0" borderId="38" xfId="90" applyFont="1" applyBorder="1" applyAlignment="1">
      <alignment horizontal="left" vertical="center" wrapText="1"/>
    </xf>
    <xf numFmtId="4" fontId="13" fillId="0" borderId="34" xfId="91" applyFont="1" applyBorder="1" applyAlignment="1">
      <alignment horizontal="center" vertical="center" shrinkToFit="1"/>
    </xf>
    <xf numFmtId="0" fontId="13" fillId="0" borderId="38" xfId="93" applyFont="1" applyBorder="1" applyAlignment="1">
      <alignment horizontal="left" vertical="center" wrapText="1"/>
    </xf>
    <xf numFmtId="0" fontId="13" fillId="0" borderId="38" xfId="94" applyFont="1" applyBorder="1" applyAlignment="1">
      <alignment vertical="center" wrapText="1"/>
    </xf>
    <xf numFmtId="0" fontId="13" fillId="0" borderId="38" xfId="95" applyFont="1" applyBorder="1" applyAlignment="1">
      <alignment vertical="center"/>
    </xf>
    <xf numFmtId="0" fontId="13" fillId="0" borderId="38" xfId="96" applyFont="1" applyFill="1" applyBorder="1" applyAlignment="1">
      <alignment vertical="center" wrapText="1"/>
    </xf>
    <xf numFmtId="0" fontId="13" fillId="0" borderId="38" xfId="97" applyFont="1" applyFill="1" applyBorder="1" applyAlignment="1">
      <alignment horizontal="left" vertical="center" wrapText="1"/>
    </xf>
    <xf numFmtId="49" fontId="13" fillId="0" borderId="34" xfId="99" applyFont="1" applyBorder="1">
      <alignment horizontal="center" vertical="center" shrinkToFit="1"/>
    </xf>
    <xf numFmtId="0" fontId="13" fillId="0" borderId="40" xfId="59" applyFont="1" applyBorder="1" applyAlignment="1">
      <alignment horizontal="left" vertical="center" wrapText="1"/>
    </xf>
    <xf numFmtId="49" fontId="13" fillId="0" borderId="41" xfId="99" applyFont="1" applyBorder="1">
      <alignment horizontal="center" vertical="center" shrinkToFit="1"/>
    </xf>
    <xf numFmtId="4" fontId="13" fillId="0" borderId="41" xfId="91" applyFont="1" applyBorder="1" applyAlignment="1">
      <alignment horizontal="center" vertical="center" shrinkToFit="1"/>
    </xf>
    <xf numFmtId="10" fontId="21" fillId="0" borderId="42" xfId="39" applyNumberFormat="1" applyFont="1" applyBorder="1" applyAlignment="1">
      <alignment horizontal="center" vertical="center" shrinkToFit="1"/>
    </xf>
    <xf numFmtId="49" fontId="13" fillId="0" borderId="1" xfId="61" applyFont="1" applyBorder="1" applyAlignment="1">
      <alignment horizontal="center" vertical="center" wrapText="1"/>
    </xf>
    <xf numFmtId="0" fontId="18" fillId="0" borderId="53" xfId="29" applyFont="1" applyBorder="1" applyAlignment="1">
      <alignment horizontal="center" vertical="center" wrapText="1"/>
    </xf>
    <xf numFmtId="4" fontId="21" fillId="0" borderId="34" xfId="39" applyFont="1" applyBorder="1" applyAlignment="1">
      <alignment horizontal="center" vertical="center" shrinkToFit="1"/>
    </xf>
    <xf numFmtId="49" fontId="13" fillId="0" borderId="34" xfId="42" applyFont="1" applyBorder="1" applyAlignment="1">
      <alignment horizontal="center" vertical="center"/>
    </xf>
    <xf numFmtId="49" fontId="24" fillId="0" borderId="34" xfId="46" applyFont="1" applyBorder="1" applyAlignment="1">
      <alignment horizontal="center" vertical="center"/>
    </xf>
    <xf numFmtId="4" fontId="24" fillId="0" borderId="34" xfId="47" applyFont="1" applyBorder="1" applyAlignment="1">
      <alignment horizontal="center" vertical="center" shrinkToFit="1"/>
    </xf>
    <xf numFmtId="49" fontId="13" fillId="0" borderId="34" xfId="46" applyFont="1" applyBorder="1" applyAlignment="1">
      <alignment horizontal="center" vertical="center"/>
    </xf>
    <xf numFmtId="4" fontId="13" fillId="0" borderId="34" xfId="47" applyFont="1" applyBorder="1" applyAlignment="1">
      <alignment horizontal="center" vertical="center" shrinkToFit="1"/>
    </xf>
    <xf numFmtId="49" fontId="21" fillId="0" borderId="34" xfId="46" applyFont="1" applyBorder="1" applyAlignment="1">
      <alignment horizontal="center" vertical="center"/>
    </xf>
    <xf numFmtId="4" fontId="21" fillId="0" borderId="34" xfId="47" applyFont="1" applyBorder="1" applyAlignment="1">
      <alignment horizontal="center" vertical="center" shrinkToFit="1"/>
    </xf>
    <xf numFmtId="49" fontId="22" fillId="0" borderId="34" xfId="0" applyNumberFormat="1" applyFont="1" applyBorder="1" applyAlignment="1">
      <alignment horizontal="center" vertical="center" wrapText="1"/>
    </xf>
    <xf numFmtId="49" fontId="22" fillId="0" borderId="34" xfId="0" applyNumberFormat="1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center" vertical="center" wrapText="1"/>
    </xf>
    <xf numFmtId="49" fontId="23" fillId="0" borderId="46" xfId="0" applyNumberFormat="1" applyFont="1" applyBorder="1" applyAlignment="1">
      <alignment horizontal="center" vertical="center"/>
    </xf>
    <xf numFmtId="49" fontId="21" fillId="0" borderId="46" xfId="38" applyFont="1" applyBorder="1" applyAlignment="1">
      <alignment horizontal="center" vertical="center"/>
    </xf>
    <xf numFmtId="49" fontId="24" fillId="0" borderId="34" xfId="61" applyFont="1" applyBorder="1" applyAlignment="1">
      <alignment horizontal="center" vertical="center" wrapText="1"/>
    </xf>
    <xf numFmtId="49" fontId="13" fillId="0" borderId="34" xfId="61" applyFont="1" applyBorder="1" applyAlignment="1">
      <alignment horizontal="center" vertical="center" wrapText="1"/>
    </xf>
    <xf numFmtId="49" fontId="21" fillId="0" borderId="34" xfId="61" applyFont="1" applyBorder="1" applyAlignment="1">
      <alignment horizontal="center" vertical="center" wrapText="1"/>
    </xf>
    <xf numFmtId="49" fontId="21" fillId="0" borderId="34" xfId="67" applyFont="1" applyBorder="1" applyAlignment="1">
      <alignment horizontal="center" vertical="center"/>
    </xf>
    <xf numFmtId="49" fontId="24" fillId="0" borderId="34" xfId="67" applyFont="1" applyBorder="1" applyAlignment="1">
      <alignment horizontal="center" vertical="center"/>
    </xf>
    <xf numFmtId="49" fontId="13" fillId="0" borderId="34" xfId="67" applyFont="1" applyBorder="1" applyAlignment="1">
      <alignment horizontal="center" vertical="center"/>
    </xf>
    <xf numFmtId="0" fontId="22" fillId="0" borderId="34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49" fontId="28" fillId="0" borderId="34" xfId="0" applyNumberFormat="1" applyFont="1" applyBorder="1" applyAlignment="1" applyProtection="1">
      <alignment horizontal="center" vertical="center"/>
      <protection locked="0"/>
    </xf>
    <xf numFmtId="49" fontId="27" fillId="0" borderId="34" xfId="61" applyFont="1" applyBorder="1" applyAlignment="1">
      <alignment horizontal="center" vertical="center" wrapText="1"/>
    </xf>
    <xf numFmtId="49" fontId="24" fillId="0" borderId="23" xfId="61" applyFont="1" applyAlignment="1">
      <alignment horizontal="center" vertical="center" wrapText="1"/>
    </xf>
    <xf numFmtId="49" fontId="13" fillId="0" borderId="23" xfId="61" applyFont="1" applyAlignment="1">
      <alignment horizontal="center" vertical="center" wrapText="1"/>
    </xf>
    <xf numFmtId="49" fontId="13" fillId="0" borderId="47" xfId="61" applyFont="1" applyBorder="1" applyAlignment="1">
      <alignment horizontal="center" vertical="center" wrapText="1"/>
    </xf>
    <xf numFmtId="49" fontId="21" fillId="0" borderId="49" xfId="67" applyFont="1" applyBorder="1" applyAlignment="1">
      <alignment horizontal="center" vertical="center"/>
    </xf>
    <xf numFmtId="0" fontId="18" fillId="0" borderId="54" xfId="29" applyFont="1" applyBorder="1" applyAlignment="1">
      <alignment horizontal="center" vertical="center" wrapText="1"/>
    </xf>
    <xf numFmtId="10" fontId="24" fillId="0" borderId="39" xfId="39" applyNumberFormat="1" applyFont="1" applyBorder="1" applyAlignment="1">
      <alignment horizontal="center" vertical="center" shrinkToFit="1"/>
    </xf>
    <xf numFmtId="10" fontId="24" fillId="0" borderId="34" xfId="39" applyNumberFormat="1" applyFont="1" applyBorder="1" applyAlignment="1">
      <alignment horizontal="center" vertical="center" shrinkToFit="1"/>
    </xf>
    <xf numFmtId="10" fontId="27" fillId="0" borderId="34" xfId="39" applyNumberFormat="1" applyFont="1" applyBorder="1" applyAlignment="1">
      <alignment horizontal="center" vertical="center" shrinkToFit="1"/>
    </xf>
    <xf numFmtId="10" fontId="13" fillId="0" borderId="44" xfId="39" applyNumberFormat="1" applyFont="1" applyBorder="1" applyAlignment="1">
      <alignment horizontal="center" vertical="center" shrinkToFit="1"/>
    </xf>
    <xf numFmtId="10" fontId="13" fillId="0" borderId="50" xfId="39" applyNumberFormat="1" applyFont="1" applyBorder="1" applyAlignment="1">
      <alignment horizontal="center" vertical="center" shrinkToFit="1"/>
    </xf>
    <xf numFmtId="0" fontId="13" fillId="0" borderId="1" xfId="59" applyFont="1" applyBorder="1">
      <alignment horizontal="left" wrapText="1"/>
    </xf>
    <xf numFmtId="49" fontId="13" fillId="0" borderId="1" xfId="61" applyFont="1" applyBorder="1">
      <alignment horizontal="center" wrapText="1"/>
    </xf>
    <xf numFmtId="4" fontId="13" fillId="0" borderId="1" xfId="62" applyFont="1" applyBorder="1">
      <alignment horizontal="right" wrapText="1"/>
    </xf>
    <xf numFmtId="0" fontId="13" fillId="0" borderId="1" xfId="65" applyFont="1" applyBorder="1">
      <alignment horizontal="left" wrapText="1"/>
    </xf>
    <xf numFmtId="49" fontId="13" fillId="0" borderId="1" xfId="67" applyFont="1" applyBorder="1">
      <alignment horizontal="center"/>
    </xf>
    <xf numFmtId="4" fontId="13" fillId="0" borderId="1" xfId="68" applyFont="1" applyBorder="1">
      <alignment horizontal="right" shrinkToFit="1"/>
    </xf>
    <xf numFmtId="0" fontId="13" fillId="0" borderId="1" xfId="40" applyFont="1" applyBorder="1">
      <alignment horizontal="left" wrapText="1"/>
    </xf>
    <xf numFmtId="49" fontId="13" fillId="0" borderId="1" xfId="42" applyFont="1" applyBorder="1">
      <alignment horizontal="center"/>
    </xf>
    <xf numFmtId="165" fontId="13" fillId="0" borderId="1" xfId="57" applyFont="1" applyBorder="1">
      <alignment horizontal="right" shrinkToFit="1"/>
    </xf>
    <xf numFmtId="0" fontId="13" fillId="0" borderId="1" xfId="33" applyFont="1" applyBorder="1">
      <alignment horizontal="center" vertical="center"/>
    </xf>
    <xf numFmtId="0" fontId="13" fillId="0" borderId="1" xfId="50" applyFont="1" applyBorder="1">
      <alignment horizontal="center" vertical="center" shrinkToFit="1"/>
    </xf>
    <xf numFmtId="49" fontId="13" fillId="0" borderId="1" xfId="51" applyFont="1" applyBorder="1">
      <alignment horizontal="center" vertical="center" shrinkToFit="1"/>
    </xf>
    <xf numFmtId="0" fontId="13" fillId="0" borderId="1" xfId="36" applyFont="1" applyBorder="1">
      <alignment horizontal="left" wrapText="1"/>
    </xf>
    <xf numFmtId="49" fontId="13" fillId="0" borderId="1" xfId="38" applyFont="1" applyBorder="1">
      <alignment horizontal="center"/>
    </xf>
    <xf numFmtId="4" fontId="13" fillId="0" borderId="1" xfId="39" applyFont="1" applyBorder="1">
      <alignment horizontal="right" shrinkToFit="1"/>
    </xf>
    <xf numFmtId="49" fontId="18" fillId="0" borderId="46" xfId="30" applyFont="1" applyBorder="1" applyAlignment="1">
      <alignment horizontal="center" vertical="center" wrapText="1"/>
    </xf>
    <xf numFmtId="4" fontId="13" fillId="0" borderId="34" xfId="57" applyNumberFormat="1" applyFont="1" applyBorder="1" applyAlignment="1">
      <alignment horizontal="center" vertical="center" shrinkToFit="1"/>
    </xf>
    <xf numFmtId="4" fontId="21" fillId="0" borderId="34" xfId="57" applyNumberFormat="1" applyFont="1" applyBorder="1" applyAlignment="1">
      <alignment horizontal="center" vertical="center" shrinkToFit="1"/>
    </xf>
    <xf numFmtId="4" fontId="24" fillId="0" borderId="34" xfId="62" applyFont="1" applyBorder="1" applyAlignment="1">
      <alignment horizontal="center" vertical="center" wrapText="1"/>
    </xf>
    <xf numFmtId="4" fontId="13" fillId="0" borderId="34" xfId="62" applyFont="1" applyBorder="1" applyAlignment="1">
      <alignment horizontal="center" vertical="center" wrapText="1"/>
    </xf>
    <xf numFmtId="4" fontId="21" fillId="0" borderId="34" xfId="62" applyFont="1" applyBorder="1" applyAlignment="1">
      <alignment horizontal="center" vertical="center" wrapText="1"/>
    </xf>
    <xf numFmtId="4" fontId="27" fillId="0" borderId="34" xfId="62" applyFont="1" applyBorder="1" applyAlignment="1">
      <alignment horizontal="center" vertical="center" wrapText="1"/>
    </xf>
    <xf numFmtId="4" fontId="13" fillId="0" borderId="51" xfId="62" applyFont="1" applyBorder="1" applyAlignment="1">
      <alignment horizontal="center" vertical="center" wrapText="1"/>
    </xf>
    <xf numFmtId="4" fontId="13" fillId="0" borderId="23" xfId="62" applyFont="1" applyAlignment="1">
      <alignment horizontal="center" vertical="center" wrapText="1"/>
    </xf>
    <xf numFmtId="4" fontId="24" fillId="0" borderId="23" xfId="62" applyFont="1" applyAlignment="1">
      <alignment horizontal="center" vertical="center" wrapText="1"/>
    </xf>
    <xf numFmtId="4" fontId="13" fillId="0" borderId="47" xfId="62" applyFont="1" applyBorder="1" applyAlignment="1">
      <alignment horizontal="center" vertical="center" wrapText="1"/>
    </xf>
    <xf numFmtId="4" fontId="21" fillId="0" borderId="49" xfId="68" applyFont="1" applyBorder="1" applyAlignment="1">
      <alignment horizontal="center" vertical="center" shrinkToFit="1"/>
    </xf>
    <xf numFmtId="0" fontId="17" fillId="0" borderId="1" xfId="3" applyFont="1" applyBorder="1" applyAlignment="1">
      <alignment horizontal="right" vertical="center" wrapText="1"/>
    </xf>
    <xf numFmtId="0" fontId="20" fillId="0" borderId="1" xfId="2" applyFont="1" applyAlignment="1">
      <alignment horizontal="center" vertical="center" wrapText="1"/>
    </xf>
    <xf numFmtId="0" fontId="16" fillId="0" borderId="1" xfId="2" applyFont="1" applyAlignment="1">
      <alignment horizontal="center" vertical="center"/>
    </xf>
    <xf numFmtId="0" fontId="18" fillId="0" borderId="34" xfId="29" applyFont="1" applyBorder="1" applyAlignment="1">
      <alignment horizontal="center" vertical="center" wrapText="1"/>
    </xf>
    <xf numFmtId="49" fontId="18" fillId="0" borderId="34" xfId="30" applyFont="1" applyBorder="1" applyAlignment="1">
      <alignment horizontal="center" vertical="center" wrapText="1"/>
    </xf>
    <xf numFmtId="0" fontId="13" fillId="0" borderId="1" xfId="29" applyFont="1" applyBorder="1">
      <alignment horizontal="center" vertical="top" wrapText="1"/>
    </xf>
    <xf numFmtId="49" fontId="13" fillId="0" borderId="1" xfId="30" applyFont="1" applyBorder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3" fillId="0" borderId="13" xfId="120" applyFont="1" applyAlignment="1">
      <alignment horizontal="left" vertical="center" wrapText="1"/>
    </xf>
    <xf numFmtId="0" fontId="21" fillId="0" borderId="35" xfId="29" applyFont="1" applyBorder="1" applyAlignment="1">
      <alignment horizontal="center" vertical="center" wrapText="1"/>
    </xf>
    <xf numFmtId="0" fontId="21" fillId="0" borderId="38" xfId="29" applyFont="1" applyBorder="1" applyAlignment="1">
      <alignment horizontal="center" vertical="center" wrapText="1"/>
    </xf>
    <xf numFmtId="0" fontId="21" fillId="0" borderId="40" xfId="29" applyFont="1" applyBorder="1" applyAlignment="1">
      <alignment horizontal="center" vertical="center" wrapText="1"/>
    </xf>
    <xf numFmtId="0" fontId="21" fillId="0" borderId="36" xfId="29" applyFont="1" applyBorder="1" applyAlignment="1">
      <alignment horizontal="center" vertical="center" wrapText="1"/>
    </xf>
    <xf numFmtId="0" fontId="21" fillId="0" borderId="34" xfId="29" applyFont="1" applyBorder="1" applyAlignment="1">
      <alignment horizontal="center" vertical="center" wrapText="1"/>
    </xf>
    <xf numFmtId="0" fontId="21" fillId="0" borderId="41" xfId="29" applyFont="1" applyBorder="1" applyAlignment="1">
      <alignment horizontal="center" vertical="center" wrapText="1"/>
    </xf>
    <xf numFmtId="0" fontId="21" fillId="0" borderId="37" xfId="29" applyFont="1" applyBorder="1" applyAlignment="1">
      <alignment horizontal="center" vertical="center" wrapText="1"/>
    </xf>
    <xf numFmtId="0" fontId="21" fillId="0" borderId="39" xfId="29" applyFont="1" applyBorder="1" applyAlignment="1">
      <alignment horizontal="center" vertical="center" wrapText="1"/>
    </xf>
    <xf numFmtId="0" fontId="21" fillId="0" borderId="42" xfId="29" applyFont="1" applyBorder="1" applyAlignment="1">
      <alignment horizontal="center" vertical="center" wrapText="1"/>
    </xf>
  </cellXfs>
  <cellStyles count="130">
    <cellStyle name="br" xfId="124" xr:uid="{00000000-0005-0000-0000-000000000000}"/>
    <cellStyle name="col" xfId="123" xr:uid="{00000000-0005-0000-0000-000001000000}"/>
    <cellStyle name="st128" xfId="120" xr:uid="{00000000-0005-0000-0000-000002000000}"/>
    <cellStyle name="style0" xfId="125" xr:uid="{00000000-0005-0000-0000-000003000000}"/>
    <cellStyle name="td" xfId="126" xr:uid="{00000000-0005-0000-0000-000004000000}"/>
    <cellStyle name="tr" xfId="122" xr:uid="{00000000-0005-0000-0000-000005000000}"/>
    <cellStyle name="xl100" xfId="74" xr:uid="{00000000-0005-0000-0000-000006000000}"/>
    <cellStyle name="xl101" xfId="78" xr:uid="{00000000-0005-0000-0000-000007000000}"/>
    <cellStyle name="xl102" xfId="83" xr:uid="{00000000-0005-0000-0000-000008000000}"/>
    <cellStyle name="xl103" xfId="86" xr:uid="{00000000-0005-0000-0000-000009000000}"/>
    <cellStyle name="xl104" xfId="75" xr:uid="{00000000-0005-0000-0000-00000A000000}"/>
    <cellStyle name="xl105" xfId="79" xr:uid="{00000000-0005-0000-0000-00000B000000}"/>
    <cellStyle name="xl106" xfId="84" xr:uid="{00000000-0005-0000-0000-00000C000000}"/>
    <cellStyle name="xl107" xfId="87" xr:uid="{00000000-0005-0000-0000-00000D000000}"/>
    <cellStyle name="xl108" xfId="80" xr:uid="{00000000-0005-0000-0000-00000E000000}"/>
    <cellStyle name="xl109" xfId="88" xr:uid="{00000000-0005-0000-0000-00000F000000}"/>
    <cellStyle name="xl110" xfId="91" xr:uid="{00000000-0005-0000-0000-000010000000}"/>
    <cellStyle name="xl111" xfId="76" xr:uid="{00000000-0005-0000-0000-000011000000}"/>
    <cellStyle name="xl112" xfId="81" xr:uid="{00000000-0005-0000-0000-000012000000}"/>
    <cellStyle name="xl113" xfId="82" xr:uid="{00000000-0005-0000-0000-000013000000}"/>
    <cellStyle name="xl114" xfId="89" xr:uid="{00000000-0005-0000-0000-000014000000}"/>
    <cellStyle name="xl115" xfId="92" xr:uid="{00000000-0005-0000-0000-000015000000}"/>
    <cellStyle name="xl116" xfId="94" xr:uid="{00000000-0005-0000-0000-000016000000}"/>
    <cellStyle name="xl117" xfId="95" xr:uid="{00000000-0005-0000-0000-000017000000}"/>
    <cellStyle name="xl118" xfId="96" xr:uid="{00000000-0005-0000-0000-000018000000}"/>
    <cellStyle name="xl119" xfId="97" xr:uid="{00000000-0005-0000-0000-000019000000}"/>
    <cellStyle name="xl120" xfId="98" xr:uid="{00000000-0005-0000-0000-00001A000000}"/>
    <cellStyle name="xl121" xfId="99" xr:uid="{00000000-0005-0000-0000-00001B000000}"/>
    <cellStyle name="xl122" xfId="100" xr:uid="{00000000-0005-0000-0000-00001C000000}"/>
    <cellStyle name="xl123" xfId="105" xr:uid="{00000000-0005-0000-0000-00001D000000}"/>
    <cellStyle name="xl124" xfId="110" xr:uid="{00000000-0005-0000-0000-00001E000000}"/>
    <cellStyle name="xl125" xfId="114" xr:uid="{00000000-0005-0000-0000-00001F000000}"/>
    <cellStyle name="xl126" xfId="117" xr:uid="{00000000-0005-0000-0000-000020000000}"/>
    <cellStyle name="xl127" xfId="119" xr:uid="{00000000-0005-0000-0000-000021000000}"/>
    <cellStyle name="xl128" xfId="121" xr:uid="{00000000-0005-0000-0000-000022000000}"/>
    <cellStyle name="xl129" xfId="101" xr:uid="{00000000-0005-0000-0000-000023000000}"/>
    <cellStyle name="xl130" xfId="106" xr:uid="{00000000-0005-0000-0000-000024000000}"/>
    <cellStyle name="xl131" xfId="108" xr:uid="{00000000-0005-0000-0000-000025000000}"/>
    <cellStyle name="xl132" xfId="111" xr:uid="{00000000-0005-0000-0000-000026000000}"/>
    <cellStyle name="xl133" xfId="112" xr:uid="{00000000-0005-0000-0000-000027000000}"/>
    <cellStyle name="xl134" xfId="115" xr:uid="{00000000-0005-0000-0000-000028000000}"/>
    <cellStyle name="xl135" xfId="109" xr:uid="{00000000-0005-0000-0000-000029000000}"/>
    <cellStyle name="xl136" xfId="118" xr:uid="{00000000-0005-0000-0000-00002A000000}"/>
    <cellStyle name="xl137" xfId="102" xr:uid="{00000000-0005-0000-0000-00002B000000}"/>
    <cellStyle name="xl138" xfId="113" xr:uid="{00000000-0005-0000-0000-00002C000000}"/>
    <cellStyle name="xl139" xfId="103" xr:uid="{00000000-0005-0000-0000-00002D000000}"/>
    <cellStyle name="xl140" xfId="107" xr:uid="{00000000-0005-0000-0000-00002E000000}"/>
    <cellStyle name="xl141" xfId="104" xr:uid="{00000000-0005-0000-0000-00002F000000}"/>
    <cellStyle name="xl142" xfId="116" xr:uid="{00000000-0005-0000-0000-000030000000}"/>
    <cellStyle name="xl143" xfId="129" xr:uid="{00000000-0005-0000-0000-000031000000}"/>
    <cellStyle name="xl21" xfId="127" xr:uid="{00000000-0005-0000-0000-000032000000}"/>
    <cellStyle name="xl22" xfId="1" xr:uid="{00000000-0005-0000-0000-000033000000}"/>
    <cellStyle name="xl23" xfId="5" xr:uid="{00000000-0005-0000-0000-000034000000}"/>
    <cellStyle name="xl24" xfId="10" xr:uid="{00000000-0005-0000-0000-000035000000}"/>
    <cellStyle name="xl25" xfId="16" xr:uid="{00000000-0005-0000-0000-000036000000}"/>
    <cellStyle name="xl26" xfId="29" xr:uid="{00000000-0005-0000-0000-000037000000}"/>
    <cellStyle name="xl27" xfId="33" xr:uid="{00000000-0005-0000-0000-000038000000}"/>
    <cellStyle name="xl28" xfId="36" xr:uid="{00000000-0005-0000-0000-000039000000}"/>
    <cellStyle name="xl29" xfId="40" xr:uid="{00000000-0005-0000-0000-00003A000000}"/>
    <cellStyle name="xl30" xfId="44" xr:uid="{00000000-0005-0000-0000-00003B000000}"/>
    <cellStyle name="xl31" xfId="14" xr:uid="{00000000-0005-0000-0000-00003C000000}"/>
    <cellStyle name="xl32" xfId="128" xr:uid="{00000000-0005-0000-0000-00003D000000}"/>
    <cellStyle name="xl33" xfId="24" xr:uid="{00000000-0005-0000-0000-00003E000000}"/>
    <cellStyle name="xl34" xfId="34" xr:uid="{00000000-0005-0000-0000-00003F000000}"/>
    <cellStyle name="xl35" xfId="37" xr:uid="{00000000-0005-0000-0000-000040000000}"/>
    <cellStyle name="xl36" xfId="41" xr:uid="{00000000-0005-0000-0000-000041000000}"/>
    <cellStyle name="xl37" xfId="45" xr:uid="{00000000-0005-0000-0000-000042000000}"/>
    <cellStyle name="xl38" xfId="6" xr:uid="{00000000-0005-0000-0000-000043000000}"/>
    <cellStyle name="xl39" xfId="38" xr:uid="{00000000-0005-0000-0000-000044000000}"/>
    <cellStyle name="xl40" xfId="42" xr:uid="{00000000-0005-0000-0000-000045000000}"/>
    <cellStyle name="xl41" xfId="46" xr:uid="{00000000-0005-0000-0000-000046000000}"/>
    <cellStyle name="xl42" xfId="17" xr:uid="{00000000-0005-0000-0000-000047000000}"/>
    <cellStyle name="xl43" xfId="20" xr:uid="{00000000-0005-0000-0000-000048000000}"/>
    <cellStyle name="xl44" xfId="22" xr:uid="{00000000-0005-0000-0000-000049000000}"/>
    <cellStyle name="xl45" xfId="25" xr:uid="{00000000-0005-0000-0000-00004A000000}"/>
    <cellStyle name="xl46" xfId="30" xr:uid="{00000000-0005-0000-0000-00004B000000}"/>
    <cellStyle name="xl47" xfId="35" xr:uid="{00000000-0005-0000-0000-00004C000000}"/>
    <cellStyle name="xl48" xfId="39" xr:uid="{00000000-0005-0000-0000-00004D000000}"/>
    <cellStyle name="xl49" xfId="43" xr:uid="{00000000-0005-0000-0000-00004E000000}"/>
    <cellStyle name="xl50" xfId="47" xr:uid="{00000000-0005-0000-0000-00004F000000}"/>
    <cellStyle name="xl51" xfId="2" xr:uid="{00000000-0005-0000-0000-000050000000}"/>
    <cellStyle name="xl52" xfId="7" xr:uid="{00000000-0005-0000-0000-000051000000}"/>
    <cellStyle name="xl53" xfId="11" xr:uid="{00000000-0005-0000-0000-000052000000}"/>
    <cellStyle name="xl54" xfId="18" xr:uid="{00000000-0005-0000-0000-000053000000}"/>
    <cellStyle name="xl55" xfId="23" xr:uid="{00000000-0005-0000-0000-000054000000}"/>
    <cellStyle name="xl56" xfId="26" xr:uid="{00000000-0005-0000-0000-000055000000}"/>
    <cellStyle name="xl57" xfId="3" xr:uid="{00000000-0005-0000-0000-000056000000}"/>
    <cellStyle name="xl58" xfId="8" xr:uid="{00000000-0005-0000-0000-000057000000}"/>
    <cellStyle name="xl59" xfId="12" xr:uid="{00000000-0005-0000-0000-000058000000}"/>
    <cellStyle name="xl60" xfId="15" xr:uid="{00000000-0005-0000-0000-000059000000}"/>
    <cellStyle name="xl61" xfId="19" xr:uid="{00000000-0005-0000-0000-00005A000000}"/>
    <cellStyle name="xl62" xfId="21" xr:uid="{00000000-0005-0000-0000-00005B000000}"/>
    <cellStyle name="xl63" xfId="27" xr:uid="{00000000-0005-0000-0000-00005C000000}"/>
    <cellStyle name="xl64" xfId="28" xr:uid="{00000000-0005-0000-0000-00005D000000}"/>
    <cellStyle name="xl65" xfId="4" xr:uid="{00000000-0005-0000-0000-00005E000000}"/>
    <cellStyle name="xl66" xfId="9" xr:uid="{00000000-0005-0000-0000-00005F000000}"/>
    <cellStyle name="xl67" xfId="13" xr:uid="{00000000-0005-0000-0000-000060000000}"/>
    <cellStyle name="xl68" xfId="31" xr:uid="{00000000-0005-0000-0000-000061000000}"/>
    <cellStyle name="xl69" xfId="32" xr:uid="{00000000-0005-0000-0000-000062000000}"/>
    <cellStyle name="xl70" xfId="59" xr:uid="{00000000-0005-0000-0000-000063000000}"/>
    <cellStyle name="xl71" xfId="65" xr:uid="{00000000-0005-0000-0000-000064000000}"/>
    <cellStyle name="xl72" xfId="71" xr:uid="{00000000-0005-0000-0000-000065000000}"/>
    <cellStyle name="xl73" xfId="53" xr:uid="{00000000-0005-0000-0000-000066000000}"/>
    <cellStyle name="xl74" xfId="56" xr:uid="{00000000-0005-0000-0000-000067000000}"/>
    <cellStyle name="xl75" xfId="60" xr:uid="{00000000-0005-0000-0000-000068000000}"/>
    <cellStyle name="xl76" xfId="66" xr:uid="{00000000-0005-0000-0000-000069000000}"/>
    <cellStyle name="xl77" xfId="72" xr:uid="{00000000-0005-0000-0000-00006A000000}"/>
    <cellStyle name="xl78" xfId="50" xr:uid="{00000000-0005-0000-0000-00006B000000}"/>
    <cellStyle name="xl79" xfId="61" xr:uid="{00000000-0005-0000-0000-00006C000000}"/>
    <cellStyle name="xl80" xfId="67" xr:uid="{00000000-0005-0000-0000-00006D000000}"/>
    <cellStyle name="xl81" xfId="51" xr:uid="{00000000-0005-0000-0000-00006E000000}"/>
    <cellStyle name="xl82" xfId="57" xr:uid="{00000000-0005-0000-0000-00006F000000}"/>
    <cellStyle name="xl83" xfId="62" xr:uid="{00000000-0005-0000-0000-000070000000}"/>
    <cellStyle name="xl84" xfId="68" xr:uid="{00000000-0005-0000-0000-000071000000}"/>
    <cellStyle name="xl85" xfId="48" xr:uid="{00000000-0005-0000-0000-000072000000}"/>
    <cellStyle name="xl86" xfId="54" xr:uid="{00000000-0005-0000-0000-000073000000}"/>
    <cellStyle name="xl87" xfId="58" xr:uid="{00000000-0005-0000-0000-000074000000}"/>
    <cellStyle name="xl88" xfId="63" xr:uid="{00000000-0005-0000-0000-000075000000}"/>
    <cellStyle name="xl89" xfId="69" xr:uid="{00000000-0005-0000-0000-000076000000}"/>
    <cellStyle name="xl90" xfId="49" xr:uid="{00000000-0005-0000-0000-000077000000}"/>
    <cellStyle name="xl91" xfId="52" xr:uid="{00000000-0005-0000-0000-000078000000}"/>
    <cellStyle name="xl92" xfId="55" xr:uid="{00000000-0005-0000-0000-000079000000}"/>
    <cellStyle name="xl93" xfId="64" xr:uid="{00000000-0005-0000-0000-00007A000000}"/>
    <cellStyle name="xl94" xfId="70" xr:uid="{00000000-0005-0000-0000-00007B000000}"/>
    <cellStyle name="xl95" xfId="73" xr:uid="{00000000-0005-0000-0000-00007C000000}"/>
    <cellStyle name="xl96" xfId="77" xr:uid="{00000000-0005-0000-0000-00007D000000}"/>
    <cellStyle name="xl97" xfId="85" xr:uid="{00000000-0005-0000-0000-00007E000000}"/>
    <cellStyle name="xl98" xfId="90" xr:uid="{00000000-0005-0000-0000-00007F000000}"/>
    <cellStyle name="xl99" xfId="93" xr:uid="{00000000-0005-0000-0000-000080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8"/>
  <sheetViews>
    <sheetView view="pageBreakPreview" zoomScaleNormal="100" zoomScaleSheetLayoutView="100" workbookViewId="0">
      <selection activeCell="D13" sqref="D13"/>
    </sheetView>
  </sheetViews>
  <sheetFormatPr defaultRowHeight="15" x14ac:dyDescent="0.25"/>
  <cols>
    <col min="1" max="1" width="51.85546875" style="2" customWidth="1"/>
    <col min="2" max="2" width="24.28515625" style="6" customWidth="1"/>
    <col min="3" max="3" width="19.85546875" style="6" customWidth="1"/>
    <col min="4" max="4" width="14.7109375" style="6" customWidth="1"/>
    <col min="5" max="5" width="17" style="6" customWidth="1"/>
    <col min="6" max="16384" width="9.140625" style="2"/>
  </cols>
  <sheetData>
    <row r="1" spans="1:5" ht="17.25" customHeight="1" x14ac:dyDescent="0.25">
      <c r="A1" s="1"/>
      <c r="B1" s="5"/>
      <c r="C1" s="47"/>
      <c r="D1" s="47"/>
      <c r="E1" s="10" t="s">
        <v>98</v>
      </c>
    </row>
    <row r="2" spans="1:5" ht="76.5" customHeight="1" x14ac:dyDescent="0.25">
      <c r="C2" s="179" t="s">
        <v>374</v>
      </c>
      <c r="D2" s="179"/>
      <c r="E2" s="179"/>
    </row>
    <row r="3" spans="1:5" ht="39.75" customHeight="1" x14ac:dyDescent="0.25">
      <c r="A3" s="8"/>
      <c r="B3" s="28"/>
      <c r="C3" s="179" t="s">
        <v>383</v>
      </c>
      <c r="D3" s="179"/>
      <c r="E3" s="179"/>
    </row>
    <row r="4" spans="1:5" ht="19.5" customHeight="1" x14ac:dyDescent="0.25">
      <c r="A4" s="8"/>
      <c r="B4" s="28"/>
      <c r="C4" s="30"/>
      <c r="D4" s="30"/>
      <c r="E4" s="30"/>
    </row>
    <row r="5" spans="1:5" ht="39.75" customHeight="1" x14ac:dyDescent="0.25">
      <c r="A5" s="180" t="s">
        <v>375</v>
      </c>
      <c r="B5" s="180"/>
      <c r="C5" s="180"/>
      <c r="D5" s="180"/>
      <c r="E5" s="180"/>
    </row>
    <row r="6" spans="1:5" ht="14.1" customHeight="1" x14ac:dyDescent="0.25">
      <c r="A6" s="181"/>
      <c r="B6" s="181"/>
      <c r="C6" s="181"/>
      <c r="D6" s="181"/>
      <c r="E6" s="3"/>
    </row>
    <row r="7" spans="1:5" ht="12.95" customHeight="1" x14ac:dyDescent="0.25">
      <c r="A7" s="182" t="s">
        <v>0</v>
      </c>
      <c r="B7" s="182" t="s">
        <v>1</v>
      </c>
      <c r="C7" s="183" t="s">
        <v>326</v>
      </c>
      <c r="D7" s="183" t="s">
        <v>114</v>
      </c>
      <c r="E7" s="182" t="s">
        <v>118</v>
      </c>
    </row>
    <row r="8" spans="1:5" ht="12" customHeight="1" x14ac:dyDescent="0.25">
      <c r="A8" s="182"/>
      <c r="B8" s="182"/>
      <c r="C8" s="183"/>
      <c r="D8" s="183"/>
      <c r="E8" s="182"/>
    </row>
    <row r="9" spans="1:5" ht="14.25" customHeight="1" x14ac:dyDescent="0.25">
      <c r="A9" s="182"/>
      <c r="B9" s="182"/>
      <c r="C9" s="183"/>
      <c r="D9" s="183"/>
      <c r="E9" s="182"/>
    </row>
    <row r="10" spans="1:5" ht="14.25" customHeight="1" x14ac:dyDescent="0.25">
      <c r="A10" s="61">
        <v>1</v>
      </c>
      <c r="B10" s="61">
        <v>2</v>
      </c>
      <c r="C10" s="62" t="s">
        <v>320</v>
      </c>
      <c r="D10" s="62" t="s">
        <v>321</v>
      </c>
      <c r="E10" s="61">
        <v>5</v>
      </c>
    </row>
    <row r="11" spans="1:5" ht="17.25" customHeight="1" x14ac:dyDescent="0.25">
      <c r="A11" s="49" t="s">
        <v>2</v>
      </c>
      <c r="B11" s="35" t="s">
        <v>3</v>
      </c>
      <c r="C11" s="118">
        <v>463795058.19</v>
      </c>
      <c r="D11" s="118">
        <v>126642630.75</v>
      </c>
      <c r="E11" s="46">
        <f t="shared" ref="E11:E74" si="0">D11/C11</f>
        <v>0.27305730950267931</v>
      </c>
    </row>
    <row r="12" spans="1:5" ht="15" customHeight="1" x14ac:dyDescent="0.25">
      <c r="A12" s="50" t="s">
        <v>4</v>
      </c>
      <c r="B12" s="119"/>
      <c r="C12" s="51"/>
      <c r="D12" s="51"/>
      <c r="E12" s="42"/>
    </row>
    <row r="13" spans="1:5" ht="26.25" customHeight="1" x14ac:dyDescent="0.25">
      <c r="A13" s="52" t="s">
        <v>186</v>
      </c>
      <c r="B13" s="120" t="s">
        <v>5</v>
      </c>
      <c r="C13" s="121">
        <v>229232040.13999999</v>
      </c>
      <c r="D13" s="121">
        <v>120756520.75</v>
      </c>
      <c r="E13" s="42">
        <f t="shared" si="0"/>
        <v>0.52678727055890529</v>
      </c>
    </row>
    <row r="14" spans="1:5" ht="22.5" customHeight="1" x14ac:dyDescent="0.25">
      <c r="A14" s="53" t="s">
        <v>115</v>
      </c>
      <c r="B14" s="122" t="s">
        <v>6</v>
      </c>
      <c r="C14" s="123">
        <v>146447100</v>
      </c>
      <c r="D14" s="123">
        <v>89041759.659999996</v>
      </c>
      <c r="E14" s="42">
        <f t="shared" si="0"/>
        <v>0.60801313006539559</v>
      </c>
    </row>
    <row r="15" spans="1:5" ht="25.5" customHeight="1" x14ac:dyDescent="0.25">
      <c r="A15" s="54" t="s">
        <v>116</v>
      </c>
      <c r="B15" s="124" t="s">
        <v>246</v>
      </c>
      <c r="C15" s="125">
        <v>146447100</v>
      </c>
      <c r="D15" s="125">
        <v>89041759.659999996</v>
      </c>
      <c r="E15" s="46">
        <f t="shared" si="0"/>
        <v>0.60801313006539559</v>
      </c>
    </row>
    <row r="16" spans="1:5" ht="110.25" customHeight="1" x14ac:dyDescent="0.25">
      <c r="A16" s="53" t="s">
        <v>187</v>
      </c>
      <c r="B16" s="122" t="s">
        <v>247</v>
      </c>
      <c r="C16" s="123">
        <v>138853400</v>
      </c>
      <c r="D16" s="123">
        <v>85027026.950000003</v>
      </c>
      <c r="E16" s="42">
        <f t="shared" si="0"/>
        <v>0.61235106198335798</v>
      </c>
    </row>
    <row r="17" spans="1:5" ht="98.25" customHeight="1" x14ac:dyDescent="0.25">
      <c r="A17" s="53" t="s">
        <v>117</v>
      </c>
      <c r="B17" s="122" t="s">
        <v>248</v>
      </c>
      <c r="C17" s="123">
        <v>250000</v>
      </c>
      <c r="D17" s="123">
        <v>46507.040000000001</v>
      </c>
      <c r="E17" s="42">
        <f t="shared" si="0"/>
        <v>0.18602816</v>
      </c>
    </row>
    <row r="18" spans="1:5" ht="81.75" customHeight="1" x14ac:dyDescent="0.25">
      <c r="A18" s="53" t="s">
        <v>188</v>
      </c>
      <c r="B18" s="122" t="s">
        <v>249</v>
      </c>
      <c r="C18" s="123">
        <v>638000</v>
      </c>
      <c r="D18" s="123">
        <v>78343.06</v>
      </c>
      <c r="E18" s="42">
        <f t="shared" si="0"/>
        <v>0.12279476489028213</v>
      </c>
    </row>
    <row r="19" spans="1:5" ht="112.5" customHeight="1" x14ac:dyDescent="0.25">
      <c r="A19" s="53" t="s">
        <v>182</v>
      </c>
      <c r="B19" s="122" t="s">
        <v>250</v>
      </c>
      <c r="C19" s="123">
        <v>0</v>
      </c>
      <c r="D19" s="123">
        <v>46344.44</v>
      </c>
      <c r="E19" s="42"/>
    </row>
    <row r="20" spans="1:5" ht="141" customHeight="1" x14ac:dyDescent="0.25">
      <c r="A20" s="53" t="s">
        <v>189</v>
      </c>
      <c r="B20" s="122" t="s">
        <v>251</v>
      </c>
      <c r="C20" s="123">
        <v>6705700</v>
      </c>
      <c r="D20" s="123">
        <v>454258.79</v>
      </c>
      <c r="E20" s="42">
        <f t="shared" si="0"/>
        <v>6.7742187989322508E-2</v>
      </c>
    </row>
    <row r="21" spans="1:5" ht="84.75" customHeight="1" x14ac:dyDescent="0.25">
      <c r="A21" s="53" t="s">
        <v>190</v>
      </c>
      <c r="B21" s="122" t="s">
        <v>252</v>
      </c>
      <c r="C21" s="123">
        <v>0</v>
      </c>
      <c r="D21" s="123">
        <v>197470</v>
      </c>
      <c r="E21" s="42"/>
    </row>
    <row r="22" spans="1:5" ht="84.75" customHeight="1" x14ac:dyDescent="0.25">
      <c r="A22" s="53" t="s">
        <v>191</v>
      </c>
      <c r="B22" s="122" t="s">
        <v>253</v>
      </c>
      <c r="C22" s="123">
        <v>0</v>
      </c>
      <c r="D22" s="123">
        <v>3191809.38</v>
      </c>
      <c r="E22" s="42"/>
    </row>
    <row r="23" spans="1:5" ht="45.75" customHeight="1" x14ac:dyDescent="0.25">
      <c r="A23" s="54" t="s">
        <v>7</v>
      </c>
      <c r="B23" s="124" t="s">
        <v>254</v>
      </c>
      <c r="C23" s="125">
        <v>4620540</v>
      </c>
      <c r="D23" s="125">
        <v>2138422.5499999998</v>
      </c>
      <c r="E23" s="46">
        <f t="shared" si="0"/>
        <v>0.46280792937622006</v>
      </c>
    </row>
    <row r="24" spans="1:5" ht="41.25" customHeight="1" x14ac:dyDescent="0.25">
      <c r="A24" s="53" t="s">
        <v>8</v>
      </c>
      <c r="B24" s="122" t="s">
        <v>255</v>
      </c>
      <c r="C24" s="123">
        <v>4620540</v>
      </c>
      <c r="D24" s="123">
        <v>2138422.5499999998</v>
      </c>
      <c r="E24" s="42">
        <f t="shared" si="0"/>
        <v>0.46280792937622006</v>
      </c>
    </row>
    <row r="25" spans="1:5" ht="75.75" customHeight="1" x14ac:dyDescent="0.25">
      <c r="A25" s="53" t="s">
        <v>9</v>
      </c>
      <c r="B25" s="122" t="s">
        <v>256</v>
      </c>
      <c r="C25" s="123">
        <v>2254580</v>
      </c>
      <c r="D25" s="123">
        <v>1092354.46</v>
      </c>
      <c r="E25" s="42">
        <f t="shared" si="0"/>
        <v>0.48450463500962482</v>
      </c>
    </row>
    <row r="26" spans="1:5" ht="111" customHeight="1" x14ac:dyDescent="0.25">
      <c r="A26" s="53" t="s">
        <v>174</v>
      </c>
      <c r="B26" s="122" t="s">
        <v>257</v>
      </c>
      <c r="C26" s="123">
        <v>2254580</v>
      </c>
      <c r="D26" s="123">
        <v>1092354.46</v>
      </c>
      <c r="E26" s="42">
        <f t="shared" si="0"/>
        <v>0.48450463500962482</v>
      </c>
    </row>
    <row r="27" spans="1:5" ht="93" customHeight="1" x14ac:dyDescent="0.25">
      <c r="A27" s="53" t="s">
        <v>10</v>
      </c>
      <c r="B27" s="122" t="s">
        <v>258</v>
      </c>
      <c r="C27" s="123">
        <v>14770</v>
      </c>
      <c r="D27" s="123">
        <v>6321.35</v>
      </c>
      <c r="E27" s="42">
        <f t="shared" si="0"/>
        <v>0.42798578199052134</v>
      </c>
    </row>
    <row r="28" spans="1:5" ht="117" customHeight="1" x14ac:dyDescent="0.25">
      <c r="A28" s="53" t="s">
        <v>175</v>
      </c>
      <c r="B28" s="122" t="s">
        <v>259</v>
      </c>
      <c r="C28" s="123">
        <v>14770</v>
      </c>
      <c r="D28" s="123">
        <v>6321.35</v>
      </c>
      <c r="E28" s="42">
        <f t="shared" si="0"/>
        <v>0.42798578199052134</v>
      </c>
    </row>
    <row r="29" spans="1:5" ht="79.5" customHeight="1" x14ac:dyDescent="0.25">
      <c r="A29" s="53" t="s">
        <v>11</v>
      </c>
      <c r="B29" s="122" t="s">
        <v>260</v>
      </c>
      <c r="C29" s="123">
        <v>2620360</v>
      </c>
      <c r="D29" s="123">
        <v>1181579.71</v>
      </c>
      <c r="E29" s="42">
        <f t="shared" si="0"/>
        <v>0.45092266329817277</v>
      </c>
    </row>
    <row r="30" spans="1:5" ht="104.25" customHeight="1" x14ac:dyDescent="0.25">
      <c r="A30" s="53" t="s">
        <v>176</v>
      </c>
      <c r="B30" s="122" t="s">
        <v>261</v>
      </c>
      <c r="C30" s="123">
        <v>2620360</v>
      </c>
      <c r="D30" s="123">
        <v>1181579.71</v>
      </c>
      <c r="E30" s="42">
        <f t="shared" si="0"/>
        <v>0.45092266329817277</v>
      </c>
    </row>
    <row r="31" spans="1:5" ht="78" customHeight="1" x14ac:dyDescent="0.25">
      <c r="A31" s="53" t="s">
        <v>12</v>
      </c>
      <c r="B31" s="122" t="s">
        <v>262</v>
      </c>
      <c r="C31" s="123">
        <v>-269170</v>
      </c>
      <c r="D31" s="123">
        <v>-141832.97</v>
      </c>
      <c r="E31" s="42">
        <f t="shared" si="0"/>
        <v>0.52692710926180486</v>
      </c>
    </row>
    <row r="32" spans="1:5" ht="108.75" customHeight="1" x14ac:dyDescent="0.25">
      <c r="A32" s="53" t="s">
        <v>177</v>
      </c>
      <c r="B32" s="122" t="s">
        <v>263</v>
      </c>
      <c r="C32" s="123">
        <v>-269170</v>
      </c>
      <c r="D32" s="123">
        <v>-141832.97</v>
      </c>
      <c r="E32" s="42">
        <f t="shared" si="0"/>
        <v>0.52692710926180486</v>
      </c>
    </row>
    <row r="33" spans="1:5" ht="21.75" customHeight="1" x14ac:dyDescent="0.25">
      <c r="A33" s="53" t="s">
        <v>13</v>
      </c>
      <c r="B33" s="122" t="s">
        <v>264</v>
      </c>
      <c r="C33" s="123">
        <v>74829000</v>
      </c>
      <c r="D33" s="123">
        <v>28878245.789999999</v>
      </c>
      <c r="E33" s="42">
        <f t="shared" si="0"/>
        <v>0.38592318205508558</v>
      </c>
    </row>
    <row r="34" spans="1:5" ht="24" customHeight="1" x14ac:dyDescent="0.25">
      <c r="A34" s="54" t="s">
        <v>14</v>
      </c>
      <c r="B34" s="124" t="s">
        <v>265</v>
      </c>
      <c r="C34" s="125">
        <v>2565100</v>
      </c>
      <c r="D34" s="125">
        <v>598650.15</v>
      </c>
      <c r="E34" s="46">
        <f t="shared" si="0"/>
        <v>0.23338277260145804</v>
      </c>
    </row>
    <row r="35" spans="1:5" ht="46.5" customHeight="1" x14ac:dyDescent="0.25">
      <c r="A35" s="53" t="s">
        <v>15</v>
      </c>
      <c r="B35" s="122" t="s">
        <v>266</v>
      </c>
      <c r="C35" s="123">
        <v>2565100</v>
      </c>
      <c r="D35" s="123">
        <v>598650.15</v>
      </c>
      <c r="E35" s="42">
        <f t="shared" si="0"/>
        <v>0.23338277260145804</v>
      </c>
    </row>
    <row r="36" spans="1:5" ht="27.75" customHeight="1" x14ac:dyDescent="0.25">
      <c r="A36" s="53" t="s">
        <v>16</v>
      </c>
      <c r="B36" s="122" t="s">
        <v>267</v>
      </c>
      <c r="C36" s="123">
        <v>72263900</v>
      </c>
      <c r="D36" s="123">
        <v>28279595.640000001</v>
      </c>
      <c r="E36" s="42">
        <f t="shared" si="0"/>
        <v>0.39133779992499712</v>
      </c>
    </row>
    <row r="37" spans="1:5" ht="27" customHeight="1" x14ac:dyDescent="0.25">
      <c r="A37" s="54" t="s">
        <v>17</v>
      </c>
      <c r="B37" s="124" t="s">
        <v>268</v>
      </c>
      <c r="C37" s="125">
        <v>64621500</v>
      </c>
      <c r="D37" s="125">
        <v>26625149.18</v>
      </c>
      <c r="E37" s="46">
        <f t="shared" si="0"/>
        <v>0.41201688571141182</v>
      </c>
    </row>
    <row r="38" spans="1:5" ht="42" customHeight="1" x14ac:dyDescent="0.25">
      <c r="A38" s="53" t="s">
        <v>18</v>
      </c>
      <c r="B38" s="122" t="s">
        <v>269</v>
      </c>
      <c r="C38" s="123">
        <v>64621500</v>
      </c>
      <c r="D38" s="123">
        <v>26625149.18</v>
      </c>
      <c r="E38" s="42">
        <f t="shared" si="0"/>
        <v>0.41201688571141182</v>
      </c>
    </row>
    <row r="39" spans="1:5" ht="27.75" customHeight="1" x14ac:dyDescent="0.25">
      <c r="A39" s="54" t="s">
        <v>19</v>
      </c>
      <c r="B39" s="124" t="s">
        <v>270</v>
      </c>
      <c r="C39" s="125">
        <v>7642400</v>
      </c>
      <c r="D39" s="125">
        <v>1654446.46</v>
      </c>
      <c r="E39" s="46">
        <f t="shared" si="0"/>
        <v>0.21648257877106666</v>
      </c>
    </row>
    <row r="40" spans="1:5" ht="33" customHeight="1" x14ac:dyDescent="0.25">
      <c r="A40" s="53" t="s">
        <v>20</v>
      </c>
      <c r="B40" s="122" t="s">
        <v>271</v>
      </c>
      <c r="C40" s="123">
        <v>7642400</v>
      </c>
      <c r="D40" s="123">
        <v>1654446.46</v>
      </c>
      <c r="E40" s="42">
        <f t="shared" si="0"/>
        <v>0.21648257877106666</v>
      </c>
    </row>
    <row r="41" spans="1:5" ht="46.5" customHeight="1" x14ac:dyDescent="0.25">
      <c r="A41" s="54" t="s">
        <v>21</v>
      </c>
      <c r="B41" s="124" t="s">
        <v>272</v>
      </c>
      <c r="C41" s="125">
        <v>1681400</v>
      </c>
      <c r="D41" s="125">
        <v>493864.78</v>
      </c>
      <c r="E41" s="46">
        <f t="shared" si="0"/>
        <v>0.29372236231711668</v>
      </c>
    </row>
    <row r="42" spans="1:5" ht="87" customHeight="1" x14ac:dyDescent="0.25">
      <c r="A42" s="53" t="s">
        <v>22</v>
      </c>
      <c r="B42" s="122" t="s">
        <v>273</v>
      </c>
      <c r="C42" s="123">
        <v>1479600</v>
      </c>
      <c r="D42" s="123">
        <v>375098.18</v>
      </c>
      <c r="E42" s="42">
        <f t="shared" si="0"/>
        <v>0.25351323330629899</v>
      </c>
    </row>
    <row r="43" spans="1:5" ht="71.25" customHeight="1" x14ac:dyDescent="0.25">
      <c r="A43" s="53" t="s">
        <v>23</v>
      </c>
      <c r="B43" s="122" t="s">
        <v>274</v>
      </c>
      <c r="C43" s="123">
        <v>1479600</v>
      </c>
      <c r="D43" s="123">
        <v>375098.18</v>
      </c>
      <c r="E43" s="42">
        <f t="shared" si="0"/>
        <v>0.25351323330629899</v>
      </c>
    </row>
    <row r="44" spans="1:5" ht="72.75" customHeight="1" x14ac:dyDescent="0.25">
      <c r="A44" s="53" t="s">
        <v>24</v>
      </c>
      <c r="B44" s="122" t="s">
        <v>275</v>
      </c>
      <c r="C44" s="123">
        <v>1479600</v>
      </c>
      <c r="D44" s="123">
        <v>375098.18</v>
      </c>
      <c r="E44" s="42">
        <f t="shared" si="0"/>
        <v>0.25351323330629899</v>
      </c>
    </row>
    <row r="45" spans="1:5" ht="82.5" customHeight="1" x14ac:dyDescent="0.25">
      <c r="A45" s="53" t="s">
        <v>25</v>
      </c>
      <c r="B45" s="122" t="s">
        <v>276</v>
      </c>
      <c r="C45" s="123">
        <v>201800</v>
      </c>
      <c r="D45" s="123">
        <v>118766.6</v>
      </c>
      <c r="E45" s="42">
        <f t="shared" si="0"/>
        <v>0.58853617443012884</v>
      </c>
    </row>
    <row r="46" spans="1:5" ht="82.5" customHeight="1" x14ac:dyDescent="0.25">
      <c r="A46" s="53" t="s">
        <v>26</v>
      </c>
      <c r="B46" s="122" t="s">
        <v>277</v>
      </c>
      <c r="C46" s="123">
        <v>201800</v>
      </c>
      <c r="D46" s="123">
        <v>118766.6</v>
      </c>
      <c r="E46" s="42">
        <f t="shared" si="0"/>
        <v>0.58853617443012884</v>
      </c>
    </row>
    <row r="47" spans="1:5" ht="78" customHeight="1" x14ac:dyDescent="0.25">
      <c r="A47" s="53" t="s">
        <v>27</v>
      </c>
      <c r="B47" s="122" t="s">
        <v>278</v>
      </c>
      <c r="C47" s="123">
        <v>201800</v>
      </c>
      <c r="D47" s="123">
        <v>118766.6</v>
      </c>
      <c r="E47" s="42">
        <f t="shared" si="0"/>
        <v>0.58853617443012884</v>
      </c>
    </row>
    <row r="48" spans="1:5" ht="38.25" customHeight="1" x14ac:dyDescent="0.25">
      <c r="A48" s="54" t="s">
        <v>28</v>
      </c>
      <c r="B48" s="124" t="s">
        <v>279</v>
      </c>
      <c r="C48" s="125">
        <v>1000000</v>
      </c>
      <c r="D48" s="125">
        <v>153844.47</v>
      </c>
      <c r="E48" s="46">
        <f t="shared" si="0"/>
        <v>0.15384447000000001</v>
      </c>
    </row>
    <row r="49" spans="1:5" ht="45.75" customHeight="1" x14ac:dyDescent="0.25">
      <c r="A49" s="53" t="s">
        <v>29</v>
      </c>
      <c r="B49" s="122" t="s">
        <v>280</v>
      </c>
      <c r="C49" s="123">
        <v>1000000</v>
      </c>
      <c r="D49" s="123">
        <v>153844.47</v>
      </c>
      <c r="E49" s="42">
        <f t="shared" si="0"/>
        <v>0.15384447000000001</v>
      </c>
    </row>
    <row r="50" spans="1:5" ht="57.75" customHeight="1" x14ac:dyDescent="0.25">
      <c r="A50" s="53" t="s">
        <v>30</v>
      </c>
      <c r="B50" s="122" t="s">
        <v>281</v>
      </c>
      <c r="C50" s="123">
        <v>1000000</v>
      </c>
      <c r="D50" s="123">
        <v>153844.47</v>
      </c>
      <c r="E50" s="42">
        <f t="shared" si="0"/>
        <v>0.15384447000000001</v>
      </c>
    </row>
    <row r="51" spans="1:5" ht="69.75" customHeight="1" x14ac:dyDescent="0.25">
      <c r="A51" s="53" t="s">
        <v>31</v>
      </c>
      <c r="B51" s="122" t="s">
        <v>282</v>
      </c>
      <c r="C51" s="123">
        <v>1000000</v>
      </c>
      <c r="D51" s="123">
        <v>153844.47</v>
      </c>
      <c r="E51" s="42">
        <f t="shared" si="0"/>
        <v>0.15384447000000001</v>
      </c>
    </row>
    <row r="52" spans="1:5" ht="36.75" customHeight="1" x14ac:dyDescent="0.25">
      <c r="A52" s="54" t="s">
        <v>32</v>
      </c>
      <c r="B52" s="124" t="s">
        <v>283</v>
      </c>
      <c r="C52" s="125">
        <v>105000</v>
      </c>
      <c r="D52" s="125">
        <v>50383.5</v>
      </c>
      <c r="E52" s="46">
        <f t="shared" si="0"/>
        <v>0.47984285714285713</v>
      </c>
    </row>
    <row r="53" spans="1:5" ht="60.75" customHeight="1" x14ac:dyDescent="0.25">
      <c r="A53" s="53" t="s">
        <v>120</v>
      </c>
      <c r="B53" s="122" t="s">
        <v>284</v>
      </c>
      <c r="C53" s="123">
        <v>20000</v>
      </c>
      <c r="D53" s="123">
        <v>15000</v>
      </c>
      <c r="E53" s="42">
        <f t="shared" si="0"/>
        <v>0.75</v>
      </c>
    </row>
    <row r="54" spans="1:5" ht="58.5" customHeight="1" x14ac:dyDescent="0.25">
      <c r="A54" s="53" t="s">
        <v>121</v>
      </c>
      <c r="B54" s="122" t="s">
        <v>285</v>
      </c>
      <c r="C54" s="123">
        <v>20000</v>
      </c>
      <c r="D54" s="123">
        <v>15000</v>
      </c>
      <c r="E54" s="42">
        <f t="shared" si="0"/>
        <v>0.75</v>
      </c>
    </row>
    <row r="55" spans="1:5" ht="36" customHeight="1" x14ac:dyDescent="0.25">
      <c r="A55" s="53" t="s">
        <v>33</v>
      </c>
      <c r="B55" s="122" t="s">
        <v>286</v>
      </c>
      <c r="C55" s="123">
        <v>85000</v>
      </c>
      <c r="D55" s="123">
        <v>35383.5</v>
      </c>
      <c r="E55" s="42">
        <f t="shared" si="0"/>
        <v>0.4162764705882353</v>
      </c>
    </row>
    <row r="56" spans="1:5" ht="90.75" customHeight="1" x14ac:dyDescent="0.25">
      <c r="A56" s="53" t="s">
        <v>34</v>
      </c>
      <c r="B56" s="122" t="s">
        <v>287</v>
      </c>
      <c r="C56" s="123">
        <v>85000</v>
      </c>
      <c r="D56" s="123">
        <v>35383.5</v>
      </c>
      <c r="E56" s="42">
        <f t="shared" si="0"/>
        <v>0.4162764705882353</v>
      </c>
    </row>
    <row r="57" spans="1:5" ht="78.75" customHeight="1" x14ac:dyDescent="0.25">
      <c r="A57" s="53" t="s">
        <v>35</v>
      </c>
      <c r="B57" s="122" t="s">
        <v>288</v>
      </c>
      <c r="C57" s="123">
        <v>85000</v>
      </c>
      <c r="D57" s="123">
        <v>35383.5</v>
      </c>
      <c r="E57" s="42">
        <f t="shared" si="0"/>
        <v>0.4162764705882353</v>
      </c>
    </row>
    <row r="58" spans="1:5" ht="27" customHeight="1" x14ac:dyDescent="0.25">
      <c r="A58" s="54" t="s">
        <v>36</v>
      </c>
      <c r="B58" s="124" t="s">
        <v>289</v>
      </c>
      <c r="C58" s="125">
        <v>549000.14</v>
      </c>
      <c r="D58" s="125">
        <v>0</v>
      </c>
      <c r="E58" s="42">
        <f t="shared" si="0"/>
        <v>0</v>
      </c>
    </row>
    <row r="59" spans="1:5" ht="24" customHeight="1" x14ac:dyDescent="0.25">
      <c r="A59" s="53" t="s">
        <v>103</v>
      </c>
      <c r="B59" s="122" t="s">
        <v>290</v>
      </c>
      <c r="C59" s="123">
        <v>549000.14</v>
      </c>
      <c r="D59" s="123">
        <v>0</v>
      </c>
      <c r="E59" s="42">
        <f t="shared" si="0"/>
        <v>0</v>
      </c>
    </row>
    <row r="60" spans="1:5" ht="39.75" customHeight="1" x14ac:dyDescent="0.25">
      <c r="A60" s="53" t="s">
        <v>104</v>
      </c>
      <c r="B60" s="122" t="s">
        <v>291</v>
      </c>
      <c r="C60" s="123">
        <v>549000.14</v>
      </c>
      <c r="D60" s="123">
        <v>0</v>
      </c>
      <c r="E60" s="42">
        <f t="shared" si="0"/>
        <v>0</v>
      </c>
    </row>
    <row r="61" spans="1:5" ht="36.75" customHeight="1" x14ac:dyDescent="0.25">
      <c r="A61" s="54" t="s">
        <v>37</v>
      </c>
      <c r="B61" s="124" t="s">
        <v>292</v>
      </c>
      <c r="C61" s="125">
        <v>234563018.05000001</v>
      </c>
      <c r="D61" s="125">
        <v>5886110</v>
      </c>
      <c r="E61" s="46">
        <f t="shared" si="0"/>
        <v>2.5093938716056693E-2</v>
      </c>
    </row>
    <row r="62" spans="1:5" ht="69" customHeight="1" x14ac:dyDescent="0.25">
      <c r="A62" s="53" t="s">
        <v>38</v>
      </c>
      <c r="B62" s="122" t="s">
        <v>293</v>
      </c>
      <c r="C62" s="123">
        <v>234563018.05000001</v>
      </c>
      <c r="D62" s="123">
        <v>5886110</v>
      </c>
      <c r="E62" s="42">
        <f t="shared" si="0"/>
        <v>2.5093938716056693E-2</v>
      </c>
    </row>
    <row r="63" spans="1:5" ht="39.75" customHeight="1" x14ac:dyDescent="0.25">
      <c r="A63" s="53" t="s">
        <v>105</v>
      </c>
      <c r="B63" s="122" t="s">
        <v>294</v>
      </c>
      <c r="C63" s="123">
        <v>11512200</v>
      </c>
      <c r="D63" s="123">
        <v>0</v>
      </c>
      <c r="E63" s="42">
        <f t="shared" si="0"/>
        <v>0</v>
      </c>
    </row>
    <row r="64" spans="1:5" ht="48.75" customHeight="1" x14ac:dyDescent="0.25">
      <c r="A64" s="53" t="s">
        <v>123</v>
      </c>
      <c r="B64" s="122" t="s">
        <v>295</v>
      </c>
      <c r="C64" s="123">
        <v>9512200</v>
      </c>
      <c r="D64" s="123">
        <v>0</v>
      </c>
      <c r="E64" s="42">
        <f t="shared" si="0"/>
        <v>0</v>
      </c>
    </row>
    <row r="65" spans="1:5" ht="39.75" customHeight="1" x14ac:dyDescent="0.25">
      <c r="A65" s="53" t="s">
        <v>124</v>
      </c>
      <c r="B65" s="122" t="s">
        <v>296</v>
      </c>
      <c r="C65" s="123">
        <v>9512200</v>
      </c>
      <c r="D65" s="123">
        <v>0</v>
      </c>
      <c r="E65" s="42">
        <f t="shared" si="0"/>
        <v>0</v>
      </c>
    </row>
    <row r="66" spans="1:5" ht="40.5" customHeight="1" x14ac:dyDescent="0.25">
      <c r="A66" s="53" t="s">
        <v>106</v>
      </c>
      <c r="B66" s="122" t="s">
        <v>297</v>
      </c>
      <c r="C66" s="123">
        <v>2000000</v>
      </c>
      <c r="D66" s="123">
        <v>0</v>
      </c>
      <c r="E66" s="42">
        <f t="shared" si="0"/>
        <v>0</v>
      </c>
    </row>
    <row r="67" spans="1:5" ht="37.5" customHeight="1" x14ac:dyDescent="0.25">
      <c r="A67" s="53" t="s">
        <v>107</v>
      </c>
      <c r="B67" s="122" t="s">
        <v>298</v>
      </c>
      <c r="C67" s="123">
        <v>2000000</v>
      </c>
      <c r="D67" s="123">
        <v>0</v>
      </c>
      <c r="E67" s="42">
        <f t="shared" si="0"/>
        <v>0</v>
      </c>
    </row>
    <row r="68" spans="1:5" ht="36.75" customHeight="1" x14ac:dyDescent="0.25">
      <c r="A68" s="53" t="s">
        <v>39</v>
      </c>
      <c r="B68" s="122" t="s">
        <v>299</v>
      </c>
      <c r="C68" s="123">
        <v>832230</v>
      </c>
      <c r="D68" s="123">
        <v>416110</v>
      </c>
      <c r="E68" s="42">
        <f t="shared" si="0"/>
        <v>0.49999399204546818</v>
      </c>
    </row>
    <row r="69" spans="1:5" ht="40.5" customHeight="1" x14ac:dyDescent="0.25">
      <c r="A69" s="53" t="s">
        <v>40</v>
      </c>
      <c r="B69" s="122" t="s">
        <v>300</v>
      </c>
      <c r="C69" s="123">
        <v>110</v>
      </c>
      <c r="D69" s="123">
        <v>110</v>
      </c>
      <c r="E69" s="42">
        <f t="shared" si="0"/>
        <v>1</v>
      </c>
    </row>
    <row r="70" spans="1:5" ht="29.25" customHeight="1" x14ac:dyDescent="0.25">
      <c r="A70" s="53" t="s">
        <v>41</v>
      </c>
      <c r="B70" s="122" t="s">
        <v>301</v>
      </c>
      <c r="C70" s="123">
        <v>110</v>
      </c>
      <c r="D70" s="123">
        <v>110</v>
      </c>
      <c r="E70" s="42">
        <f t="shared" si="0"/>
        <v>1</v>
      </c>
    </row>
    <row r="71" spans="1:5" ht="54.75" customHeight="1" x14ac:dyDescent="0.25">
      <c r="A71" s="53" t="s">
        <v>108</v>
      </c>
      <c r="B71" s="122" t="s">
        <v>302</v>
      </c>
      <c r="C71" s="123">
        <v>832120</v>
      </c>
      <c r="D71" s="123">
        <v>416000</v>
      </c>
      <c r="E71" s="42">
        <f t="shared" si="0"/>
        <v>0.49992789501514207</v>
      </c>
    </row>
    <row r="72" spans="1:5" ht="64.5" customHeight="1" x14ac:dyDescent="0.25">
      <c r="A72" s="53" t="s">
        <v>109</v>
      </c>
      <c r="B72" s="122" t="s">
        <v>303</v>
      </c>
      <c r="C72" s="123">
        <v>832120</v>
      </c>
      <c r="D72" s="123">
        <v>416000</v>
      </c>
      <c r="E72" s="42">
        <f t="shared" si="0"/>
        <v>0.49992789501514207</v>
      </c>
    </row>
    <row r="73" spans="1:5" ht="42.75" customHeight="1" x14ac:dyDescent="0.25">
      <c r="A73" s="53" t="s">
        <v>42</v>
      </c>
      <c r="B73" s="122" t="s">
        <v>304</v>
      </c>
      <c r="C73" s="123">
        <v>222218588.05000001</v>
      </c>
      <c r="D73" s="123">
        <v>5470000</v>
      </c>
      <c r="E73" s="42">
        <f t="shared" si="0"/>
        <v>2.4615402554754914E-2</v>
      </c>
    </row>
    <row r="74" spans="1:5" ht="69.75" customHeight="1" x14ac:dyDescent="0.25">
      <c r="A74" s="53" t="s">
        <v>110</v>
      </c>
      <c r="B74" s="122" t="s">
        <v>305</v>
      </c>
      <c r="C74" s="123">
        <v>510000</v>
      </c>
      <c r="D74" s="123">
        <v>310000</v>
      </c>
      <c r="E74" s="42">
        <f t="shared" si="0"/>
        <v>0.60784313725490191</v>
      </c>
    </row>
    <row r="75" spans="1:5" ht="67.5" customHeight="1" x14ac:dyDescent="0.25">
      <c r="A75" s="53" t="s">
        <v>111</v>
      </c>
      <c r="B75" s="122" t="s">
        <v>306</v>
      </c>
      <c r="C75" s="123">
        <v>510000</v>
      </c>
      <c r="D75" s="123">
        <v>310000</v>
      </c>
      <c r="E75" s="42">
        <f t="shared" ref="E75:E76" si="1">D75/C75</f>
        <v>0.60784313725490191</v>
      </c>
    </row>
    <row r="76" spans="1:5" ht="37.5" customHeight="1" x14ac:dyDescent="0.25">
      <c r="A76" s="53" t="s">
        <v>43</v>
      </c>
      <c r="B76" s="122" t="s">
        <v>307</v>
      </c>
      <c r="C76" s="123">
        <v>221708588.05000001</v>
      </c>
      <c r="D76" s="123">
        <v>5160000</v>
      </c>
      <c r="E76" s="42">
        <f t="shared" si="1"/>
        <v>2.3273793971554723E-2</v>
      </c>
    </row>
    <row r="77" spans="1:5" ht="28.5" customHeight="1" x14ac:dyDescent="0.25">
      <c r="A77" s="53" t="s">
        <v>44</v>
      </c>
      <c r="B77" s="122" t="s">
        <v>308</v>
      </c>
      <c r="C77" s="123">
        <v>221708588.05000001</v>
      </c>
      <c r="D77" s="123">
        <v>5160000</v>
      </c>
      <c r="E77" s="42">
        <f t="shared" ref="E77" si="2">D77/C77</f>
        <v>2.3273793971554723E-2</v>
      </c>
    </row>
    <row r="78" spans="1:5" ht="135" customHeight="1" x14ac:dyDescent="0.25"/>
  </sheetData>
  <mergeCells count="9">
    <mergeCell ref="C2:E2"/>
    <mergeCell ref="A5:E5"/>
    <mergeCell ref="A6:D6"/>
    <mergeCell ref="C3:E3"/>
    <mergeCell ref="A7:A9"/>
    <mergeCell ref="B7:B9"/>
    <mergeCell ref="C7:C9"/>
    <mergeCell ref="D7:D9"/>
    <mergeCell ref="E7:E9"/>
  </mergeCells>
  <pageMargins left="0.39370078740157483" right="0.39370078740157483" top="0.39370078740157483" bottom="0.39370078740157483" header="0.51181102362204722" footer="0.51181102362204722"/>
  <pageSetup paperSize="9" scale="74" fitToHeight="0" orientation="portrait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9"/>
  <sheetViews>
    <sheetView view="pageBreakPreview" topLeftCell="B1" zoomScaleNormal="100" zoomScaleSheetLayoutView="100" workbookViewId="0">
      <selection activeCell="G3" sqref="G3:I3"/>
    </sheetView>
  </sheetViews>
  <sheetFormatPr defaultRowHeight="35.1" customHeight="1" x14ac:dyDescent="0.25"/>
  <cols>
    <col min="1" max="1" width="50.85546875" style="2" customWidth="1"/>
    <col min="2" max="2" width="11.140625" style="2" customWidth="1"/>
    <col min="3" max="3" width="7.85546875" style="2" customWidth="1"/>
    <col min="4" max="4" width="6.85546875" style="2" customWidth="1"/>
    <col min="5" max="5" width="13.85546875" style="2" customWidth="1"/>
    <col min="6" max="6" width="6.5703125" style="2" customWidth="1"/>
    <col min="7" max="7" width="23.140625" style="2" customWidth="1"/>
    <col min="8" max="8" width="14.5703125" style="2" customWidth="1"/>
    <col min="9" max="9" width="15.42578125" style="2" customWidth="1"/>
    <col min="10" max="10" width="10.28515625" style="2" customWidth="1"/>
    <col min="11" max="11" width="34.28515625" style="9" customWidth="1"/>
    <col min="12" max="12" width="24.28515625" style="9" customWidth="1"/>
    <col min="13" max="13" width="19.7109375" style="9" customWidth="1"/>
    <col min="14" max="14" width="14.7109375" style="9" customWidth="1"/>
    <col min="15" max="15" width="16.140625" style="2" customWidth="1"/>
    <col min="16" max="16" width="11.140625" style="2" customWidth="1"/>
    <col min="17" max="17" width="11.85546875" style="2" customWidth="1"/>
    <col min="18" max="16384" width="9.140625" style="2"/>
  </cols>
  <sheetData>
    <row r="1" spans="1:17" ht="28.5" customHeight="1" x14ac:dyDescent="0.25">
      <c r="G1" s="7"/>
      <c r="H1" s="7"/>
      <c r="I1" s="10" t="s">
        <v>99</v>
      </c>
    </row>
    <row r="2" spans="1:17" ht="83.25" customHeight="1" x14ac:dyDescent="0.25">
      <c r="G2" s="179" t="s">
        <v>374</v>
      </c>
      <c r="H2" s="179"/>
      <c r="I2" s="179"/>
    </row>
    <row r="3" spans="1:17" ht="35.1" customHeight="1" x14ac:dyDescent="0.25">
      <c r="G3" s="179" t="s">
        <v>383</v>
      </c>
      <c r="H3" s="179"/>
      <c r="I3" s="179"/>
    </row>
    <row r="4" spans="1:17" ht="21.75" customHeight="1" x14ac:dyDescent="0.25"/>
    <row r="5" spans="1:17" ht="57" customHeight="1" x14ac:dyDescent="0.25">
      <c r="A5" s="186" t="s">
        <v>376</v>
      </c>
      <c r="B5" s="186"/>
      <c r="C5" s="186"/>
      <c r="D5" s="186"/>
      <c r="E5" s="186"/>
      <c r="F5" s="186"/>
      <c r="G5" s="186"/>
      <c r="H5" s="186"/>
      <c r="I5" s="186"/>
    </row>
    <row r="6" spans="1:17" ht="8.2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28"/>
    </row>
    <row r="7" spans="1:17" ht="30.75" customHeight="1" x14ac:dyDescent="0.25">
      <c r="A7" s="182" t="s">
        <v>0</v>
      </c>
      <c r="B7" s="182" t="s">
        <v>1</v>
      </c>
      <c r="C7" s="182"/>
      <c r="D7" s="182"/>
      <c r="E7" s="182"/>
      <c r="F7" s="182"/>
      <c r="G7" s="183" t="s">
        <v>326</v>
      </c>
      <c r="H7" s="183" t="s">
        <v>114</v>
      </c>
      <c r="I7" s="182" t="s">
        <v>118</v>
      </c>
      <c r="J7" s="11"/>
      <c r="K7" s="184"/>
      <c r="L7" s="184"/>
      <c r="M7" s="185"/>
      <c r="N7" s="185"/>
    </row>
    <row r="8" spans="1:17" ht="19.5" customHeight="1" x14ac:dyDescent="0.25">
      <c r="A8" s="182"/>
      <c r="B8" s="126" t="s">
        <v>314</v>
      </c>
      <c r="C8" s="126" t="s">
        <v>315</v>
      </c>
      <c r="D8" s="127" t="s">
        <v>316</v>
      </c>
      <c r="E8" s="127" t="s">
        <v>317</v>
      </c>
      <c r="F8" s="127" t="s">
        <v>318</v>
      </c>
      <c r="G8" s="183"/>
      <c r="H8" s="183"/>
      <c r="I8" s="182"/>
      <c r="J8" s="11"/>
      <c r="K8" s="184"/>
      <c r="L8" s="184"/>
      <c r="M8" s="185"/>
      <c r="N8" s="185"/>
      <c r="O8" s="65"/>
      <c r="P8" s="65"/>
      <c r="Q8" s="66"/>
    </row>
    <row r="9" spans="1:17" ht="19.5" customHeight="1" x14ac:dyDescent="0.25">
      <c r="A9" s="117">
        <v>1</v>
      </c>
      <c r="B9" s="128" t="s">
        <v>319</v>
      </c>
      <c r="C9" s="128" t="s">
        <v>320</v>
      </c>
      <c r="D9" s="129" t="s">
        <v>321</v>
      </c>
      <c r="E9" s="129" t="s">
        <v>322</v>
      </c>
      <c r="F9" s="129" t="s">
        <v>323</v>
      </c>
      <c r="G9" s="167" t="s">
        <v>324</v>
      </c>
      <c r="H9" s="167" t="s">
        <v>325</v>
      </c>
      <c r="I9" s="146">
        <v>9</v>
      </c>
      <c r="J9" s="11"/>
      <c r="K9" s="184"/>
      <c r="L9" s="184"/>
      <c r="M9" s="185"/>
      <c r="N9" s="185"/>
      <c r="O9" s="65"/>
      <c r="P9" s="65"/>
      <c r="Q9" s="66"/>
    </row>
    <row r="10" spans="1:17" ht="35.1" customHeight="1" x14ac:dyDescent="0.25">
      <c r="A10" s="33" t="s">
        <v>45</v>
      </c>
      <c r="B10" s="130" t="s">
        <v>3</v>
      </c>
      <c r="C10" s="130"/>
      <c r="D10" s="130"/>
      <c r="E10" s="130"/>
      <c r="F10" s="130"/>
      <c r="G10" s="99">
        <v>524654382.13999999</v>
      </c>
      <c r="H10" s="99">
        <v>78627982.730000004</v>
      </c>
      <c r="I10" s="100">
        <f>H10/G10</f>
        <v>0.14986624605952253</v>
      </c>
      <c r="J10" s="12"/>
      <c r="K10" s="161"/>
      <c r="L10" s="162"/>
      <c r="M10" s="163"/>
      <c r="N10" s="163"/>
      <c r="O10" s="67"/>
      <c r="P10" s="67"/>
      <c r="Q10" s="68"/>
    </row>
    <row r="11" spans="1:17" ht="19.5" customHeight="1" x14ac:dyDescent="0.2">
      <c r="A11" s="34" t="s">
        <v>4</v>
      </c>
      <c r="B11" s="35"/>
      <c r="C11" s="35"/>
      <c r="D11" s="35"/>
      <c r="E11" s="35"/>
      <c r="F11" s="35"/>
      <c r="G11" s="168"/>
      <c r="H11" s="168"/>
      <c r="I11" s="29"/>
      <c r="J11" s="12"/>
      <c r="K11" s="164"/>
      <c r="L11" s="165"/>
      <c r="M11" s="166"/>
      <c r="N11" s="166"/>
      <c r="O11" s="70"/>
      <c r="P11" s="70"/>
      <c r="Q11" s="71"/>
    </row>
    <row r="12" spans="1:17" ht="48" customHeight="1" x14ac:dyDescent="0.2">
      <c r="A12" s="36" t="s">
        <v>126</v>
      </c>
      <c r="B12" s="35" t="s">
        <v>192</v>
      </c>
      <c r="C12" s="35" t="s">
        <v>193</v>
      </c>
      <c r="D12" s="35" t="s">
        <v>195</v>
      </c>
      <c r="E12" s="35"/>
      <c r="F12" s="35"/>
      <c r="G12" s="169"/>
      <c r="H12" s="169"/>
      <c r="I12" s="31" t="e">
        <f t="shared" ref="I12:I17" si="0">H12/G12</f>
        <v>#DIV/0!</v>
      </c>
      <c r="J12" s="12"/>
      <c r="K12" s="158"/>
      <c r="L12" s="159"/>
      <c r="M12" s="160"/>
      <c r="N12" s="160"/>
      <c r="O12" s="70"/>
      <c r="P12" s="70"/>
      <c r="Q12" s="71"/>
    </row>
    <row r="13" spans="1:17" ht="35.1" customHeight="1" x14ac:dyDescent="0.2">
      <c r="A13" s="39" t="s">
        <v>161</v>
      </c>
      <c r="B13" s="131" t="s">
        <v>192</v>
      </c>
      <c r="C13" s="131" t="s">
        <v>193</v>
      </c>
      <c r="D13" s="131" t="s">
        <v>195</v>
      </c>
      <c r="E13" s="131" t="s">
        <v>309</v>
      </c>
      <c r="F13" s="131" t="s">
        <v>210</v>
      </c>
      <c r="G13" s="170">
        <v>2010900</v>
      </c>
      <c r="H13" s="170">
        <v>939849.58</v>
      </c>
      <c r="I13" s="147">
        <f t="shared" si="0"/>
        <v>0.4673775821771346</v>
      </c>
      <c r="J13" s="13"/>
      <c r="K13" s="152"/>
      <c r="L13" s="153"/>
      <c r="M13" s="154"/>
      <c r="N13" s="154"/>
      <c r="O13" s="70"/>
      <c r="P13" s="70"/>
      <c r="Q13" s="71"/>
    </row>
    <row r="14" spans="1:17" ht="57.75" customHeight="1" x14ac:dyDescent="0.2">
      <c r="A14" s="38" t="s">
        <v>46</v>
      </c>
      <c r="B14" s="132" t="s">
        <v>192</v>
      </c>
      <c r="C14" s="132" t="s">
        <v>193</v>
      </c>
      <c r="D14" s="132" t="s">
        <v>195</v>
      </c>
      <c r="E14" s="132" t="s">
        <v>309</v>
      </c>
      <c r="F14" s="132" t="s">
        <v>196</v>
      </c>
      <c r="G14" s="171">
        <v>2010900</v>
      </c>
      <c r="H14" s="171">
        <v>939849.58</v>
      </c>
      <c r="I14" s="29">
        <f t="shared" si="0"/>
        <v>0.4673775821771346</v>
      </c>
      <c r="J14" s="13"/>
      <c r="K14" s="152"/>
      <c r="L14" s="153"/>
      <c r="M14" s="154"/>
      <c r="N14" s="154"/>
      <c r="O14" s="70"/>
      <c r="P14" s="72"/>
      <c r="Q14" s="71"/>
    </row>
    <row r="15" spans="1:17" ht="35.1" customHeight="1" x14ac:dyDescent="0.2">
      <c r="A15" s="38" t="s">
        <v>47</v>
      </c>
      <c r="B15" s="132" t="s">
        <v>192</v>
      </c>
      <c r="C15" s="132" t="s">
        <v>193</v>
      </c>
      <c r="D15" s="132" t="s">
        <v>195</v>
      </c>
      <c r="E15" s="132" t="s">
        <v>309</v>
      </c>
      <c r="F15" s="132" t="s">
        <v>310</v>
      </c>
      <c r="G15" s="171">
        <v>2010900</v>
      </c>
      <c r="H15" s="171">
        <v>939849.58</v>
      </c>
      <c r="I15" s="29">
        <f t="shared" si="0"/>
        <v>0.4673775821771346</v>
      </c>
      <c r="J15" s="13"/>
      <c r="K15" s="152"/>
      <c r="L15" s="153"/>
      <c r="M15" s="154"/>
      <c r="N15" s="154"/>
      <c r="O15" s="70"/>
      <c r="P15" s="72"/>
      <c r="Q15" s="71"/>
    </row>
    <row r="16" spans="1:17" ht="35.1" customHeight="1" x14ac:dyDescent="0.2">
      <c r="A16" s="38" t="s">
        <v>48</v>
      </c>
      <c r="B16" s="132" t="s">
        <v>192</v>
      </c>
      <c r="C16" s="132" t="s">
        <v>193</v>
      </c>
      <c r="D16" s="132" t="s">
        <v>195</v>
      </c>
      <c r="E16" s="132" t="s">
        <v>309</v>
      </c>
      <c r="F16" s="132" t="s">
        <v>311</v>
      </c>
      <c r="G16" s="171">
        <v>1544500</v>
      </c>
      <c r="H16" s="171">
        <v>744773.69</v>
      </c>
      <c r="I16" s="29">
        <f t="shared" si="0"/>
        <v>0.48221022337325992</v>
      </c>
      <c r="J16" s="13"/>
      <c r="K16" s="152"/>
      <c r="L16" s="153"/>
      <c r="M16" s="154"/>
      <c r="N16" s="154"/>
      <c r="O16" s="67"/>
      <c r="P16" s="67"/>
      <c r="Q16" s="68"/>
    </row>
    <row r="17" spans="1:17" ht="48.75" customHeight="1" x14ac:dyDescent="0.2">
      <c r="A17" s="38" t="s">
        <v>49</v>
      </c>
      <c r="B17" s="132" t="s">
        <v>192</v>
      </c>
      <c r="C17" s="132" t="s">
        <v>193</v>
      </c>
      <c r="D17" s="132" t="s">
        <v>195</v>
      </c>
      <c r="E17" s="132" t="s">
        <v>309</v>
      </c>
      <c r="F17" s="132" t="s">
        <v>312</v>
      </c>
      <c r="G17" s="171">
        <v>466400</v>
      </c>
      <c r="H17" s="171">
        <v>195075.89</v>
      </c>
      <c r="I17" s="29">
        <f t="shared" si="0"/>
        <v>0.41825876929674105</v>
      </c>
      <c r="J17" s="13"/>
      <c r="K17" s="152"/>
      <c r="L17" s="153"/>
      <c r="M17" s="154"/>
      <c r="N17" s="154"/>
      <c r="O17" s="70"/>
      <c r="P17" s="70"/>
      <c r="Q17" s="71"/>
    </row>
    <row r="18" spans="1:17" ht="48.75" customHeight="1" x14ac:dyDescent="0.2">
      <c r="A18" s="36" t="s">
        <v>127</v>
      </c>
      <c r="B18" s="133" t="s">
        <v>192</v>
      </c>
      <c r="C18" s="133" t="s">
        <v>193</v>
      </c>
      <c r="D18" s="133" t="s">
        <v>313</v>
      </c>
      <c r="E18" s="133"/>
      <c r="F18" s="133"/>
      <c r="G18" s="172">
        <f>G19+G24+G29</f>
        <v>43964410</v>
      </c>
      <c r="H18" s="172">
        <f>H19+H24+H29</f>
        <v>16621021.279999999</v>
      </c>
      <c r="I18" s="31">
        <f t="shared" ref="I18:I65" si="1">H18/G18</f>
        <v>0.37805627961344185</v>
      </c>
      <c r="J18" s="13"/>
      <c r="K18" s="152"/>
      <c r="L18" s="153"/>
      <c r="M18" s="154"/>
      <c r="N18" s="154"/>
      <c r="O18" s="70"/>
      <c r="P18" s="70"/>
      <c r="Q18" s="71"/>
    </row>
    <row r="19" spans="1:17" ht="35.1" customHeight="1" x14ac:dyDescent="0.2">
      <c r="A19" s="37" t="s">
        <v>160</v>
      </c>
      <c r="B19" s="131" t="s">
        <v>192</v>
      </c>
      <c r="C19" s="131" t="s">
        <v>193</v>
      </c>
      <c r="D19" s="131" t="s">
        <v>313</v>
      </c>
      <c r="E19" s="131" t="s">
        <v>201</v>
      </c>
      <c r="F19" s="131" t="s">
        <v>210</v>
      </c>
      <c r="G19" s="170">
        <v>0</v>
      </c>
      <c r="H19" s="170">
        <v>0</v>
      </c>
      <c r="I19" s="147">
        <v>0</v>
      </c>
      <c r="J19" s="13"/>
      <c r="K19" s="152"/>
      <c r="L19" s="153"/>
      <c r="M19" s="154"/>
      <c r="N19" s="154"/>
      <c r="O19" s="70"/>
      <c r="P19" s="72"/>
      <c r="Q19" s="71"/>
    </row>
    <row r="20" spans="1:17" ht="56.25" customHeight="1" x14ac:dyDescent="0.2">
      <c r="A20" s="38" t="s">
        <v>162</v>
      </c>
      <c r="B20" s="132" t="s">
        <v>192</v>
      </c>
      <c r="C20" s="131" t="s">
        <v>193</v>
      </c>
      <c r="D20" s="131" t="s">
        <v>313</v>
      </c>
      <c r="E20" s="132" t="s">
        <v>201</v>
      </c>
      <c r="F20" s="132" t="s">
        <v>196</v>
      </c>
      <c r="G20" s="171">
        <v>0</v>
      </c>
      <c r="H20" s="171">
        <v>0</v>
      </c>
      <c r="I20" s="29">
        <v>0</v>
      </c>
      <c r="J20" s="13"/>
      <c r="K20" s="152"/>
      <c r="L20" s="153"/>
      <c r="M20" s="154"/>
      <c r="N20" s="154"/>
      <c r="O20" s="70"/>
      <c r="P20" s="72"/>
      <c r="Q20" s="71"/>
    </row>
    <row r="21" spans="1:17" ht="35.1" customHeight="1" x14ac:dyDescent="0.2">
      <c r="A21" s="38" t="s">
        <v>47</v>
      </c>
      <c r="B21" s="132" t="s">
        <v>192</v>
      </c>
      <c r="C21" s="131" t="s">
        <v>193</v>
      </c>
      <c r="D21" s="131" t="s">
        <v>313</v>
      </c>
      <c r="E21" s="132" t="s">
        <v>201</v>
      </c>
      <c r="F21" s="132" t="s">
        <v>310</v>
      </c>
      <c r="G21" s="171">
        <v>0</v>
      </c>
      <c r="H21" s="171">
        <v>0</v>
      </c>
      <c r="I21" s="29">
        <v>0</v>
      </c>
      <c r="J21" s="13"/>
      <c r="K21" s="152"/>
      <c r="L21" s="153"/>
      <c r="M21" s="154"/>
      <c r="N21" s="154"/>
      <c r="O21" s="70"/>
      <c r="P21" s="70"/>
      <c r="Q21" s="71"/>
    </row>
    <row r="22" spans="1:17" ht="35.1" customHeight="1" x14ac:dyDescent="0.2">
      <c r="A22" s="38" t="s">
        <v>48</v>
      </c>
      <c r="B22" s="132" t="s">
        <v>192</v>
      </c>
      <c r="C22" s="131" t="s">
        <v>193</v>
      </c>
      <c r="D22" s="131" t="s">
        <v>313</v>
      </c>
      <c r="E22" s="132" t="s">
        <v>201</v>
      </c>
      <c r="F22" s="132" t="s">
        <v>311</v>
      </c>
      <c r="G22" s="171">
        <v>0</v>
      </c>
      <c r="H22" s="171">
        <v>0</v>
      </c>
      <c r="I22" s="29">
        <v>0</v>
      </c>
      <c r="J22" s="13"/>
      <c r="K22" s="152"/>
      <c r="L22" s="153"/>
      <c r="M22" s="154"/>
      <c r="N22" s="154"/>
      <c r="O22" s="70"/>
      <c r="P22" s="70"/>
      <c r="Q22" s="71"/>
    </row>
    <row r="23" spans="1:17" ht="49.5" customHeight="1" x14ac:dyDescent="0.2">
      <c r="A23" s="38" t="s">
        <v>49</v>
      </c>
      <c r="B23" s="132" t="s">
        <v>192</v>
      </c>
      <c r="C23" s="131" t="s">
        <v>193</v>
      </c>
      <c r="D23" s="131" t="s">
        <v>313</v>
      </c>
      <c r="E23" s="132" t="s">
        <v>201</v>
      </c>
      <c r="F23" s="132" t="s">
        <v>312</v>
      </c>
      <c r="G23" s="171">
        <v>0</v>
      </c>
      <c r="H23" s="171">
        <v>0</v>
      </c>
      <c r="I23" s="29">
        <v>0</v>
      </c>
      <c r="J23" s="13"/>
      <c r="K23" s="152"/>
      <c r="L23" s="153"/>
      <c r="M23" s="154"/>
      <c r="N23" s="154"/>
      <c r="O23" s="73"/>
      <c r="P23" s="73"/>
      <c r="Q23" s="71"/>
    </row>
    <row r="24" spans="1:17" ht="35.1" customHeight="1" x14ac:dyDescent="0.2">
      <c r="A24" s="39" t="s">
        <v>161</v>
      </c>
      <c r="B24" s="131" t="s">
        <v>192</v>
      </c>
      <c r="C24" s="131" t="s">
        <v>193</v>
      </c>
      <c r="D24" s="131" t="s">
        <v>313</v>
      </c>
      <c r="E24" s="131" t="s">
        <v>327</v>
      </c>
      <c r="F24" s="131" t="s">
        <v>210</v>
      </c>
      <c r="G24" s="170">
        <v>22468800</v>
      </c>
      <c r="H24" s="170">
        <v>10771159.35</v>
      </c>
      <c r="I24" s="147">
        <f t="shared" si="1"/>
        <v>0.47938293767357398</v>
      </c>
      <c r="J24" s="13"/>
      <c r="K24" s="152"/>
      <c r="L24" s="153"/>
      <c r="M24" s="154"/>
      <c r="N24" s="154"/>
      <c r="O24" s="73"/>
      <c r="P24" s="73"/>
      <c r="Q24" s="71"/>
    </row>
    <row r="25" spans="1:17" ht="59.25" customHeight="1" x14ac:dyDescent="0.2">
      <c r="A25" s="38" t="s">
        <v>46</v>
      </c>
      <c r="B25" s="132" t="s">
        <v>192</v>
      </c>
      <c r="C25" s="132" t="s">
        <v>193</v>
      </c>
      <c r="D25" s="132" t="s">
        <v>313</v>
      </c>
      <c r="E25" s="132" t="s">
        <v>327</v>
      </c>
      <c r="F25" s="132" t="s">
        <v>196</v>
      </c>
      <c r="G25" s="171">
        <v>22468800</v>
      </c>
      <c r="H25" s="171">
        <v>10771159.35</v>
      </c>
      <c r="I25" s="29">
        <f t="shared" si="1"/>
        <v>0.47938293767357398</v>
      </c>
      <c r="J25" s="13"/>
      <c r="K25" s="152"/>
      <c r="L25" s="153"/>
      <c r="M25" s="154"/>
      <c r="N25" s="154"/>
      <c r="O25" s="70"/>
      <c r="P25" s="70"/>
      <c r="Q25" s="71"/>
    </row>
    <row r="26" spans="1:17" ht="35.1" customHeight="1" x14ac:dyDescent="0.2">
      <c r="A26" s="38" t="s">
        <v>47</v>
      </c>
      <c r="B26" s="132" t="s">
        <v>192</v>
      </c>
      <c r="C26" s="132" t="s">
        <v>193</v>
      </c>
      <c r="D26" s="132" t="s">
        <v>313</v>
      </c>
      <c r="E26" s="132" t="s">
        <v>327</v>
      </c>
      <c r="F26" s="132" t="s">
        <v>310</v>
      </c>
      <c r="G26" s="171">
        <v>22468800</v>
      </c>
      <c r="H26" s="171">
        <v>10771159.35</v>
      </c>
      <c r="I26" s="29">
        <f t="shared" si="1"/>
        <v>0.47938293767357398</v>
      </c>
      <c r="J26" s="13"/>
      <c r="K26" s="152"/>
      <c r="L26" s="153"/>
      <c r="M26" s="154"/>
      <c r="N26" s="154"/>
      <c r="O26" s="70"/>
      <c r="P26" s="70"/>
      <c r="Q26" s="71"/>
    </row>
    <row r="27" spans="1:17" ht="35.1" customHeight="1" x14ac:dyDescent="0.2">
      <c r="A27" s="38" t="s">
        <v>48</v>
      </c>
      <c r="B27" s="132" t="s">
        <v>192</v>
      </c>
      <c r="C27" s="132" t="s">
        <v>193</v>
      </c>
      <c r="D27" s="132" t="s">
        <v>313</v>
      </c>
      <c r="E27" s="132" t="s">
        <v>327</v>
      </c>
      <c r="F27" s="132" t="s">
        <v>311</v>
      </c>
      <c r="G27" s="171">
        <v>17253940</v>
      </c>
      <c r="H27" s="171">
        <v>8527425.0800000001</v>
      </c>
      <c r="I27" s="29">
        <f t="shared" si="1"/>
        <v>0.49423059776491629</v>
      </c>
      <c r="J27" s="13"/>
      <c r="K27" s="152"/>
      <c r="L27" s="153"/>
      <c r="M27" s="154"/>
      <c r="N27" s="154"/>
      <c r="O27" s="70"/>
      <c r="P27" s="70"/>
      <c r="Q27" s="71"/>
    </row>
    <row r="28" spans="1:17" ht="52.5" customHeight="1" x14ac:dyDescent="0.2">
      <c r="A28" s="38" t="s">
        <v>49</v>
      </c>
      <c r="B28" s="132" t="s">
        <v>192</v>
      </c>
      <c r="C28" s="132" t="s">
        <v>193</v>
      </c>
      <c r="D28" s="132" t="s">
        <v>313</v>
      </c>
      <c r="E28" s="132" t="s">
        <v>327</v>
      </c>
      <c r="F28" s="132" t="s">
        <v>312</v>
      </c>
      <c r="G28" s="171">
        <v>5214860</v>
      </c>
      <c r="H28" s="171">
        <v>2243734.27</v>
      </c>
      <c r="I28" s="29">
        <f t="shared" si="1"/>
        <v>0.43025781516665834</v>
      </c>
      <c r="J28" s="13"/>
      <c r="K28" s="152"/>
      <c r="L28" s="153"/>
      <c r="M28" s="154"/>
      <c r="N28" s="154"/>
      <c r="O28" s="70"/>
      <c r="P28" s="70"/>
      <c r="Q28" s="71"/>
    </row>
    <row r="29" spans="1:17" ht="35.1" customHeight="1" x14ac:dyDescent="0.2">
      <c r="A29" s="39" t="s">
        <v>161</v>
      </c>
      <c r="B29" s="131" t="s">
        <v>192</v>
      </c>
      <c r="C29" s="131" t="s">
        <v>193</v>
      </c>
      <c r="D29" s="131" t="s">
        <v>313</v>
      </c>
      <c r="E29" s="131" t="s">
        <v>328</v>
      </c>
      <c r="F29" s="131" t="s">
        <v>210</v>
      </c>
      <c r="G29" s="170">
        <v>21495610</v>
      </c>
      <c r="H29" s="170">
        <v>5849861.9299999997</v>
      </c>
      <c r="I29" s="147">
        <f t="shared" si="1"/>
        <v>0.27214216902893196</v>
      </c>
      <c r="J29" s="13"/>
      <c r="K29" s="152"/>
      <c r="L29" s="153"/>
      <c r="M29" s="154"/>
      <c r="N29" s="154"/>
      <c r="O29" s="70"/>
      <c r="P29" s="72"/>
      <c r="Q29" s="71"/>
    </row>
    <row r="30" spans="1:17" ht="35.1" customHeight="1" x14ac:dyDescent="0.2">
      <c r="A30" s="38" t="s">
        <v>50</v>
      </c>
      <c r="B30" s="132" t="s">
        <v>192</v>
      </c>
      <c r="C30" s="132" t="s">
        <v>193</v>
      </c>
      <c r="D30" s="132" t="s">
        <v>313</v>
      </c>
      <c r="E30" s="132" t="s">
        <v>328</v>
      </c>
      <c r="F30" s="132" t="s">
        <v>197</v>
      </c>
      <c r="G30" s="171">
        <v>20823110</v>
      </c>
      <c r="H30" s="171">
        <v>5755106.9299999997</v>
      </c>
      <c r="I30" s="29">
        <f t="shared" si="1"/>
        <v>0.27638075820566665</v>
      </c>
      <c r="J30" s="13"/>
      <c r="K30" s="152"/>
      <c r="L30" s="153"/>
      <c r="M30" s="154"/>
      <c r="N30" s="154"/>
      <c r="O30" s="70"/>
      <c r="P30" s="70"/>
      <c r="Q30" s="71"/>
    </row>
    <row r="31" spans="1:17" ht="35.1" customHeight="1" x14ac:dyDescent="0.2">
      <c r="A31" s="38" t="s">
        <v>51</v>
      </c>
      <c r="B31" s="132" t="s">
        <v>192</v>
      </c>
      <c r="C31" s="132" t="s">
        <v>193</v>
      </c>
      <c r="D31" s="132" t="s">
        <v>313</v>
      </c>
      <c r="E31" s="132" t="s">
        <v>328</v>
      </c>
      <c r="F31" s="132" t="s">
        <v>198</v>
      </c>
      <c r="G31" s="171">
        <v>20823110</v>
      </c>
      <c r="H31" s="171">
        <v>5755106.9299999997</v>
      </c>
      <c r="I31" s="29">
        <f t="shared" si="1"/>
        <v>0.27638075820566665</v>
      </c>
      <c r="J31" s="13"/>
      <c r="K31" s="152"/>
      <c r="L31" s="153"/>
      <c r="M31" s="154"/>
      <c r="N31" s="154"/>
      <c r="O31" s="70"/>
      <c r="P31" s="70"/>
      <c r="Q31" s="71"/>
    </row>
    <row r="32" spans="1:17" ht="31.5" customHeight="1" x14ac:dyDescent="0.2">
      <c r="A32" s="38" t="s">
        <v>52</v>
      </c>
      <c r="B32" s="132" t="s">
        <v>192</v>
      </c>
      <c r="C32" s="132" t="s">
        <v>193</v>
      </c>
      <c r="D32" s="132" t="s">
        <v>313</v>
      </c>
      <c r="E32" s="132" t="s">
        <v>328</v>
      </c>
      <c r="F32" s="132" t="s">
        <v>329</v>
      </c>
      <c r="G32" s="171">
        <v>19943110</v>
      </c>
      <c r="H32" s="171">
        <v>5335125.2</v>
      </c>
      <c r="I32" s="29">
        <f t="shared" si="1"/>
        <v>0.26751721271155804</v>
      </c>
      <c r="J32" s="13"/>
      <c r="K32" s="152"/>
      <c r="L32" s="153"/>
      <c r="M32" s="154"/>
      <c r="N32" s="154"/>
      <c r="O32" s="70"/>
      <c r="P32" s="70"/>
      <c r="Q32" s="71"/>
    </row>
    <row r="33" spans="1:17" ht="29.25" customHeight="1" x14ac:dyDescent="0.2">
      <c r="A33" s="40" t="s">
        <v>53</v>
      </c>
      <c r="B33" s="132" t="s">
        <v>192</v>
      </c>
      <c r="C33" s="132" t="s">
        <v>193</v>
      </c>
      <c r="D33" s="132" t="s">
        <v>313</v>
      </c>
      <c r="E33" s="132" t="s">
        <v>328</v>
      </c>
      <c r="F33" s="132" t="s">
        <v>199</v>
      </c>
      <c r="G33" s="171">
        <v>880000</v>
      </c>
      <c r="H33" s="171">
        <v>419981.73</v>
      </c>
      <c r="I33" s="29">
        <f t="shared" si="1"/>
        <v>0.47725196590909091</v>
      </c>
      <c r="J33" s="13"/>
      <c r="K33" s="152"/>
      <c r="L33" s="153"/>
      <c r="M33" s="154"/>
      <c r="N33" s="154"/>
      <c r="O33" s="70"/>
      <c r="P33" s="70"/>
      <c r="Q33" s="71"/>
    </row>
    <row r="34" spans="1:17" ht="35.1" customHeight="1" x14ac:dyDescent="0.2">
      <c r="A34" s="38" t="s">
        <v>54</v>
      </c>
      <c r="B34" s="132" t="s">
        <v>192</v>
      </c>
      <c r="C34" s="132" t="s">
        <v>193</v>
      </c>
      <c r="D34" s="132" t="s">
        <v>313</v>
      </c>
      <c r="E34" s="132" t="s">
        <v>328</v>
      </c>
      <c r="F34" s="132" t="s">
        <v>330</v>
      </c>
      <c r="G34" s="171">
        <v>672500</v>
      </c>
      <c r="H34" s="171">
        <v>94755</v>
      </c>
      <c r="I34" s="29">
        <f t="shared" si="1"/>
        <v>0.14089962825278809</v>
      </c>
      <c r="J34" s="13"/>
      <c r="K34" s="152"/>
      <c r="L34" s="153"/>
      <c r="M34" s="154"/>
      <c r="N34" s="154"/>
      <c r="O34" s="70"/>
      <c r="P34" s="72"/>
      <c r="Q34" s="71"/>
    </row>
    <row r="35" spans="1:17" ht="29.25" customHeight="1" x14ac:dyDescent="0.2">
      <c r="A35" s="38" t="s">
        <v>55</v>
      </c>
      <c r="B35" s="132" t="s">
        <v>192</v>
      </c>
      <c r="C35" s="132" t="s">
        <v>193</v>
      </c>
      <c r="D35" s="132" t="s">
        <v>313</v>
      </c>
      <c r="E35" s="132" t="s">
        <v>328</v>
      </c>
      <c r="F35" s="132" t="s">
        <v>331</v>
      </c>
      <c r="G35" s="171">
        <v>672500</v>
      </c>
      <c r="H35" s="171">
        <v>94755</v>
      </c>
      <c r="I35" s="29">
        <f t="shared" si="1"/>
        <v>0.14089962825278809</v>
      </c>
      <c r="J35" s="13"/>
      <c r="K35" s="152"/>
      <c r="L35" s="153"/>
      <c r="M35" s="154"/>
      <c r="N35" s="154"/>
      <c r="O35" s="70"/>
      <c r="P35" s="72"/>
      <c r="Q35" s="71"/>
    </row>
    <row r="36" spans="1:17" ht="35.1" customHeight="1" x14ac:dyDescent="0.2">
      <c r="A36" s="38" t="s">
        <v>163</v>
      </c>
      <c r="B36" s="132" t="s">
        <v>192</v>
      </c>
      <c r="C36" s="132" t="s">
        <v>193</v>
      </c>
      <c r="D36" s="132" t="s">
        <v>313</v>
      </c>
      <c r="E36" s="132" t="s">
        <v>328</v>
      </c>
      <c r="F36" s="132" t="s">
        <v>332</v>
      </c>
      <c r="G36" s="171">
        <v>400000</v>
      </c>
      <c r="H36" s="171">
        <v>0</v>
      </c>
      <c r="I36" s="29">
        <f t="shared" si="1"/>
        <v>0</v>
      </c>
      <c r="J36" s="13"/>
      <c r="K36" s="152"/>
      <c r="L36" s="153"/>
      <c r="M36" s="154"/>
      <c r="N36" s="154"/>
      <c r="O36" s="70"/>
      <c r="P36" s="70"/>
      <c r="Q36" s="71"/>
    </row>
    <row r="37" spans="1:17" ht="35.1" customHeight="1" x14ac:dyDescent="0.2">
      <c r="A37" s="38" t="s">
        <v>128</v>
      </c>
      <c r="B37" s="132" t="s">
        <v>192</v>
      </c>
      <c r="C37" s="132" t="s">
        <v>193</v>
      </c>
      <c r="D37" s="132" t="s">
        <v>313</v>
      </c>
      <c r="E37" s="132" t="s">
        <v>328</v>
      </c>
      <c r="F37" s="132" t="s">
        <v>333</v>
      </c>
      <c r="G37" s="171">
        <v>167500</v>
      </c>
      <c r="H37" s="171">
        <v>34755</v>
      </c>
      <c r="I37" s="29">
        <f t="shared" si="1"/>
        <v>0.20749253731343284</v>
      </c>
      <c r="J37" s="13"/>
      <c r="K37" s="152"/>
      <c r="L37" s="153"/>
      <c r="M37" s="154"/>
      <c r="N37" s="154"/>
      <c r="O37" s="70"/>
      <c r="P37" s="70"/>
      <c r="Q37" s="71"/>
    </row>
    <row r="38" spans="1:17" ht="21.75" customHeight="1" x14ac:dyDescent="0.2">
      <c r="A38" s="38" t="s">
        <v>129</v>
      </c>
      <c r="B38" s="132" t="s">
        <v>192</v>
      </c>
      <c r="C38" s="132" t="s">
        <v>193</v>
      </c>
      <c r="D38" s="132" t="s">
        <v>313</v>
      </c>
      <c r="E38" s="132" t="s">
        <v>328</v>
      </c>
      <c r="F38" s="132" t="s">
        <v>334</v>
      </c>
      <c r="G38" s="171">
        <v>105000</v>
      </c>
      <c r="H38" s="171">
        <v>60000</v>
      </c>
      <c r="I38" s="29">
        <f t="shared" si="1"/>
        <v>0.5714285714285714</v>
      </c>
      <c r="J38" s="13"/>
      <c r="K38" s="152"/>
      <c r="L38" s="153"/>
      <c r="M38" s="154"/>
      <c r="N38" s="154"/>
      <c r="O38" s="70"/>
      <c r="P38" s="70"/>
      <c r="Q38" s="71"/>
    </row>
    <row r="39" spans="1:17" ht="45.75" customHeight="1" x14ac:dyDescent="0.2">
      <c r="A39" s="39" t="s">
        <v>164</v>
      </c>
      <c r="B39" s="131" t="s">
        <v>192</v>
      </c>
      <c r="C39" s="131" t="s">
        <v>193</v>
      </c>
      <c r="D39" s="131" t="s">
        <v>313</v>
      </c>
      <c r="E39" s="131" t="s">
        <v>335</v>
      </c>
      <c r="F39" s="131" t="s">
        <v>210</v>
      </c>
      <c r="G39" s="170">
        <v>110</v>
      </c>
      <c r="H39" s="170">
        <v>0</v>
      </c>
      <c r="I39" s="147">
        <f t="shared" si="1"/>
        <v>0</v>
      </c>
      <c r="J39" s="13"/>
      <c r="K39" s="152"/>
      <c r="L39" s="153"/>
      <c r="M39" s="154"/>
      <c r="N39" s="154"/>
      <c r="O39" s="70"/>
      <c r="P39" s="72"/>
      <c r="Q39" s="71"/>
    </row>
    <row r="40" spans="1:17" ht="35.1" customHeight="1" x14ac:dyDescent="0.2">
      <c r="A40" s="38" t="s">
        <v>50</v>
      </c>
      <c r="B40" s="132" t="s">
        <v>192</v>
      </c>
      <c r="C40" s="132" t="s">
        <v>193</v>
      </c>
      <c r="D40" s="132" t="s">
        <v>313</v>
      </c>
      <c r="E40" s="132" t="s">
        <v>335</v>
      </c>
      <c r="F40" s="132" t="s">
        <v>197</v>
      </c>
      <c r="G40" s="171">
        <v>110</v>
      </c>
      <c r="H40" s="171">
        <v>0</v>
      </c>
      <c r="I40" s="29">
        <f t="shared" si="1"/>
        <v>0</v>
      </c>
      <c r="J40" s="13"/>
      <c r="K40" s="152"/>
      <c r="L40" s="153"/>
      <c r="M40" s="154"/>
      <c r="N40" s="154"/>
      <c r="O40" s="70"/>
      <c r="P40" s="72"/>
      <c r="Q40" s="71"/>
    </row>
    <row r="41" spans="1:17" ht="36.75" customHeight="1" x14ac:dyDescent="0.2">
      <c r="A41" s="38" t="s">
        <v>51</v>
      </c>
      <c r="B41" s="132" t="s">
        <v>192</v>
      </c>
      <c r="C41" s="132" t="s">
        <v>193</v>
      </c>
      <c r="D41" s="132" t="s">
        <v>313</v>
      </c>
      <c r="E41" s="132" t="s">
        <v>335</v>
      </c>
      <c r="F41" s="132" t="s">
        <v>198</v>
      </c>
      <c r="G41" s="171">
        <v>110</v>
      </c>
      <c r="H41" s="171">
        <v>0</v>
      </c>
      <c r="I41" s="29">
        <f t="shared" si="1"/>
        <v>0</v>
      </c>
      <c r="J41" s="13"/>
      <c r="K41" s="152"/>
      <c r="L41" s="153"/>
      <c r="M41" s="154"/>
      <c r="N41" s="154"/>
      <c r="O41" s="70"/>
      <c r="P41" s="70"/>
      <c r="Q41" s="71"/>
    </row>
    <row r="42" spans="1:17" ht="32.25" customHeight="1" x14ac:dyDescent="0.2">
      <c r="A42" s="38" t="s">
        <v>52</v>
      </c>
      <c r="B42" s="132" t="s">
        <v>192</v>
      </c>
      <c r="C42" s="132" t="s">
        <v>193</v>
      </c>
      <c r="D42" s="132" t="s">
        <v>313</v>
      </c>
      <c r="E42" s="132" t="s">
        <v>335</v>
      </c>
      <c r="F42" s="132" t="s">
        <v>329</v>
      </c>
      <c r="G42" s="171">
        <v>110</v>
      </c>
      <c r="H42" s="171">
        <v>0</v>
      </c>
      <c r="I42" s="29">
        <f t="shared" si="1"/>
        <v>0</v>
      </c>
      <c r="J42" s="13"/>
      <c r="K42" s="152"/>
      <c r="L42" s="153"/>
      <c r="M42" s="154"/>
      <c r="N42" s="154"/>
      <c r="O42" s="9"/>
      <c r="P42" s="9"/>
      <c r="Q42" s="9"/>
    </row>
    <row r="43" spans="1:17" ht="32.25" customHeight="1" x14ac:dyDescent="0.25">
      <c r="A43" s="41" t="s">
        <v>200</v>
      </c>
      <c r="B43" s="131" t="s">
        <v>192</v>
      </c>
      <c r="C43" s="131" t="s">
        <v>193</v>
      </c>
      <c r="D43" s="131" t="s">
        <v>313</v>
      </c>
      <c r="E43" s="131" t="s">
        <v>201</v>
      </c>
      <c r="F43" s="131" t="s">
        <v>210</v>
      </c>
      <c r="G43" s="170">
        <v>0</v>
      </c>
      <c r="H43" s="170">
        <v>0</v>
      </c>
      <c r="I43" s="29">
        <v>0</v>
      </c>
      <c r="J43" s="13"/>
      <c r="O43" s="70"/>
      <c r="P43" s="70"/>
      <c r="Q43" s="71"/>
    </row>
    <row r="44" spans="1:17" ht="42" customHeight="1" x14ac:dyDescent="0.25">
      <c r="A44" s="38" t="s">
        <v>202</v>
      </c>
      <c r="B44" s="132" t="s">
        <v>192</v>
      </c>
      <c r="C44" s="132" t="s">
        <v>193</v>
      </c>
      <c r="D44" s="132" t="s">
        <v>313</v>
      </c>
      <c r="E44" s="132" t="s">
        <v>201</v>
      </c>
      <c r="F44" s="132" t="s">
        <v>196</v>
      </c>
      <c r="G44" s="171">
        <v>0</v>
      </c>
      <c r="H44" s="170">
        <v>0</v>
      </c>
      <c r="I44" s="29">
        <v>0</v>
      </c>
      <c r="J44" s="13"/>
      <c r="O44" s="70"/>
      <c r="P44" s="70"/>
      <c r="Q44" s="71"/>
    </row>
    <row r="45" spans="1:17" ht="32.25" customHeight="1" x14ac:dyDescent="0.25">
      <c r="A45" s="38" t="s">
        <v>203</v>
      </c>
      <c r="B45" s="132" t="s">
        <v>192</v>
      </c>
      <c r="C45" s="132" t="s">
        <v>193</v>
      </c>
      <c r="D45" s="132" t="s">
        <v>313</v>
      </c>
      <c r="E45" s="132" t="s">
        <v>201</v>
      </c>
      <c r="F45" s="132" t="s">
        <v>310</v>
      </c>
      <c r="G45" s="171">
        <v>0</v>
      </c>
      <c r="H45" s="170">
        <v>0</v>
      </c>
      <c r="I45" s="29">
        <v>0</v>
      </c>
      <c r="J45" s="13"/>
      <c r="O45" s="70"/>
      <c r="P45" s="70"/>
      <c r="Q45" s="71"/>
    </row>
    <row r="46" spans="1:17" ht="32.25" customHeight="1" x14ac:dyDescent="0.25">
      <c r="A46" s="38" t="s">
        <v>205</v>
      </c>
      <c r="B46" s="132" t="s">
        <v>192</v>
      </c>
      <c r="C46" s="132" t="s">
        <v>193</v>
      </c>
      <c r="D46" s="132" t="s">
        <v>313</v>
      </c>
      <c r="E46" s="132" t="s">
        <v>201</v>
      </c>
      <c r="F46" s="132" t="s">
        <v>311</v>
      </c>
      <c r="G46" s="171">
        <v>0</v>
      </c>
      <c r="H46" s="170">
        <v>0</v>
      </c>
      <c r="I46" s="29">
        <v>0</v>
      </c>
      <c r="J46" s="13"/>
      <c r="O46" s="70"/>
      <c r="P46" s="70"/>
      <c r="Q46" s="71"/>
    </row>
    <row r="47" spans="1:17" ht="50.25" customHeight="1" x14ac:dyDescent="0.2">
      <c r="A47" s="38" t="s">
        <v>206</v>
      </c>
      <c r="B47" s="132" t="s">
        <v>192</v>
      </c>
      <c r="C47" s="132" t="s">
        <v>193</v>
      </c>
      <c r="D47" s="132" t="s">
        <v>313</v>
      </c>
      <c r="E47" s="132" t="s">
        <v>201</v>
      </c>
      <c r="F47" s="132" t="s">
        <v>312</v>
      </c>
      <c r="G47" s="171">
        <v>0</v>
      </c>
      <c r="H47" s="170">
        <v>0</v>
      </c>
      <c r="I47" s="29">
        <v>0</v>
      </c>
      <c r="J47" s="13"/>
      <c r="K47" s="152"/>
      <c r="L47" s="153"/>
      <c r="M47" s="154"/>
      <c r="N47" s="154"/>
      <c r="O47" s="70"/>
      <c r="P47" s="70"/>
      <c r="Q47" s="71"/>
    </row>
    <row r="48" spans="1:17" ht="60.75" customHeight="1" x14ac:dyDescent="0.2">
      <c r="A48" s="41" t="s">
        <v>178</v>
      </c>
      <c r="B48" s="131" t="s">
        <v>192</v>
      </c>
      <c r="C48" s="131" t="s">
        <v>193</v>
      </c>
      <c r="D48" s="131" t="s">
        <v>313</v>
      </c>
      <c r="E48" s="131" t="s">
        <v>336</v>
      </c>
      <c r="F48" s="131" t="s">
        <v>210</v>
      </c>
      <c r="G48" s="170">
        <v>0</v>
      </c>
      <c r="H48" s="170">
        <v>0</v>
      </c>
      <c r="I48" s="29">
        <v>0</v>
      </c>
      <c r="J48" s="13"/>
      <c r="K48" s="152"/>
      <c r="L48" s="153"/>
      <c r="M48" s="154"/>
      <c r="N48" s="154"/>
      <c r="O48" s="70"/>
      <c r="P48" s="72"/>
      <c r="Q48" s="71"/>
    </row>
    <row r="49" spans="1:17" ht="59.25" customHeight="1" x14ac:dyDescent="0.2">
      <c r="A49" s="38" t="s">
        <v>46</v>
      </c>
      <c r="B49" s="132" t="s">
        <v>192</v>
      </c>
      <c r="C49" s="132" t="s">
        <v>193</v>
      </c>
      <c r="D49" s="132" t="s">
        <v>313</v>
      </c>
      <c r="E49" s="132" t="s">
        <v>336</v>
      </c>
      <c r="F49" s="132" t="s">
        <v>196</v>
      </c>
      <c r="G49" s="171">
        <v>0</v>
      </c>
      <c r="H49" s="170">
        <v>0</v>
      </c>
      <c r="I49" s="29">
        <v>0</v>
      </c>
      <c r="J49" s="13"/>
      <c r="K49" s="152"/>
      <c r="L49" s="153"/>
      <c r="M49" s="154"/>
      <c r="N49" s="154"/>
      <c r="O49" s="70"/>
      <c r="P49" s="72"/>
      <c r="Q49" s="71"/>
    </row>
    <row r="50" spans="1:17" ht="29.25" customHeight="1" x14ac:dyDescent="0.2">
      <c r="A50" s="38" t="s">
        <v>47</v>
      </c>
      <c r="B50" s="132" t="s">
        <v>192</v>
      </c>
      <c r="C50" s="132" t="s">
        <v>193</v>
      </c>
      <c r="D50" s="132" t="s">
        <v>313</v>
      </c>
      <c r="E50" s="132" t="s">
        <v>336</v>
      </c>
      <c r="F50" s="132" t="s">
        <v>310</v>
      </c>
      <c r="G50" s="171">
        <v>0</v>
      </c>
      <c r="H50" s="170">
        <v>0</v>
      </c>
      <c r="I50" s="29">
        <v>0</v>
      </c>
      <c r="J50" s="13"/>
      <c r="K50" s="152"/>
      <c r="L50" s="153"/>
      <c r="M50" s="154"/>
      <c r="N50" s="154"/>
      <c r="O50" s="70"/>
      <c r="P50" s="72"/>
      <c r="Q50" s="71"/>
    </row>
    <row r="51" spans="1:17" ht="35.1" customHeight="1" x14ac:dyDescent="0.2">
      <c r="A51" s="38" t="s">
        <v>48</v>
      </c>
      <c r="B51" s="132" t="s">
        <v>192</v>
      </c>
      <c r="C51" s="132" t="s">
        <v>193</v>
      </c>
      <c r="D51" s="132" t="s">
        <v>313</v>
      </c>
      <c r="E51" s="132" t="s">
        <v>336</v>
      </c>
      <c r="F51" s="132" t="s">
        <v>311</v>
      </c>
      <c r="G51" s="171">
        <v>0</v>
      </c>
      <c r="H51" s="170">
        <v>0</v>
      </c>
      <c r="I51" s="29">
        <v>0</v>
      </c>
      <c r="J51" s="13"/>
      <c r="K51" s="152"/>
      <c r="L51" s="153"/>
      <c r="M51" s="154"/>
      <c r="N51" s="154"/>
      <c r="O51" s="70"/>
      <c r="P51" s="70"/>
      <c r="Q51" s="71"/>
    </row>
    <row r="52" spans="1:17" ht="49.5" customHeight="1" x14ac:dyDescent="0.2">
      <c r="A52" s="38" t="s">
        <v>49</v>
      </c>
      <c r="B52" s="132" t="s">
        <v>192</v>
      </c>
      <c r="C52" s="132" t="s">
        <v>193</v>
      </c>
      <c r="D52" s="132" t="s">
        <v>313</v>
      </c>
      <c r="E52" s="132" t="s">
        <v>336</v>
      </c>
      <c r="F52" s="132" t="s">
        <v>312</v>
      </c>
      <c r="G52" s="171">
        <v>0</v>
      </c>
      <c r="H52" s="170">
        <v>0</v>
      </c>
      <c r="I52" s="29">
        <v>0</v>
      </c>
      <c r="J52" s="13"/>
      <c r="K52" s="152"/>
      <c r="L52" s="153"/>
      <c r="M52" s="154"/>
      <c r="N52" s="154"/>
      <c r="O52" s="67"/>
      <c r="P52" s="67"/>
      <c r="Q52" s="68"/>
    </row>
    <row r="53" spans="1:17" ht="42.75" customHeight="1" x14ac:dyDescent="0.2">
      <c r="A53" s="36" t="s">
        <v>166</v>
      </c>
      <c r="B53" s="133" t="s">
        <v>192</v>
      </c>
      <c r="C53" s="133" t="s">
        <v>193</v>
      </c>
      <c r="D53" s="133" t="s">
        <v>340</v>
      </c>
      <c r="E53" s="133"/>
      <c r="F53" s="133"/>
      <c r="G53" s="172">
        <v>522300</v>
      </c>
      <c r="H53" s="172">
        <v>522300</v>
      </c>
      <c r="I53" s="31">
        <f t="shared" si="1"/>
        <v>1</v>
      </c>
      <c r="J53" s="13"/>
      <c r="K53" s="152"/>
      <c r="L53" s="153"/>
      <c r="M53" s="154"/>
      <c r="N53" s="154"/>
      <c r="O53" s="70"/>
      <c r="P53" s="70"/>
      <c r="Q53" s="71"/>
    </row>
    <row r="54" spans="1:17" ht="42.75" customHeight="1" x14ac:dyDescent="0.2">
      <c r="A54" s="63" t="s">
        <v>161</v>
      </c>
      <c r="B54" s="132" t="s">
        <v>192</v>
      </c>
      <c r="C54" s="132" t="s">
        <v>193</v>
      </c>
      <c r="D54" s="132" t="s">
        <v>340</v>
      </c>
      <c r="E54" s="132" t="s">
        <v>342</v>
      </c>
      <c r="F54" s="132" t="s">
        <v>210</v>
      </c>
      <c r="G54" s="171">
        <v>522300</v>
      </c>
      <c r="H54" s="171">
        <v>522300</v>
      </c>
      <c r="I54" s="29">
        <f t="shared" ref="I54" si="2">H54/G54</f>
        <v>1</v>
      </c>
      <c r="J54" s="13"/>
      <c r="K54" s="152"/>
      <c r="L54" s="153"/>
      <c r="M54" s="154"/>
      <c r="N54" s="154"/>
      <c r="O54" s="70"/>
      <c r="P54" s="70"/>
      <c r="Q54" s="71"/>
    </row>
    <row r="55" spans="1:17" ht="28.5" customHeight="1" x14ac:dyDescent="0.2">
      <c r="A55" s="38" t="s">
        <v>57</v>
      </c>
      <c r="B55" s="132" t="s">
        <v>192</v>
      </c>
      <c r="C55" s="132" t="s">
        <v>193</v>
      </c>
      <c r="D55" s="132" t="s">
        <v>340</v>
      </c>
      <c r="E55" s="132" t="s">
        <v>342</v>
      </c>
      <c r="F55" s="132" t="s">
        <v>337</v>
      </c>
      <c r="G55" s="171">
        <v>522300</v>
      </c>
      <c r="H55" s="171">
        <v>522300</v>
      </c>
      <c r="I55" s="29">
        <f t="shared" si="1"/>
        <v>1</v>
      </c>
      <c r="J55" s="13"/>
      <c r="K55" s="152"/>
      <c r="L55" s="153"/>
      <c r="M55" s="154"/>
      <c r="N55" s="154"/>
      <c r="O55" s="70"/>
      <c r="P55" s="70"/>
      <c r="Q55" s="71"/>
    </row>
    <row r="56" spans="1:17" ht="26.25" customHeight="1" x14ac:dyDescent="0.2">
      <c r="A56" s="38" t="s">
        <v>42</v>
      </c>
      <c r="B56" s="132" t="s">
        <v>192</v>
      </c>
      <c r="C56" s="132" t="s">
        <v>193</v>
      </c>
      <c r="D56" s="132" t="s">
        <v>340</v>
      </c>
      <c r="E56" s="132" t="s">
        <v>342</v>
      </c>
      <c r="F56" s="132" t="s">
        <v>338</v>
      </c>
      <c r="G56" s="171">
        <v>522300</v>
      </c>
      <c r="H56" s="171">
        <v>522300</v>
      </c>
      <c r="I56" s="29">
        <f t="shared" si="1"/>
        <v>1</v>
      </c>
      <c r="J56" s="13"/>
      <c r="K56" s="152"/>
      <c r="L56" s="153"/>
      <c r="M56" s="154"/>
      <c r="N56" s="154"/>
      <c r="O56" s="70"/>
      <c r="P56" s="72"/>
      <c r="Q56" s="71"/>
    </row>
    <row r="57" spans="1:17" ht="35.1" customHeight="1" x14ac:dyDescent="0.2">
      <c r="A57" s="36" t="s">
        <v>130</v>
      </c>
      <c r="B57" s="133" t="s">
        <v>192</v>
      </c>
      <c r="C57" s="133" t="s">
        <v>193</v>
      </c>
      <c r="D57" s="133" t="s">
        <v>208</v>
      </c>
      <c r="E57" s="133"/>
      <c r="F57" s="133"/>
      <c r="G57" s="172">
        <v>200000</v>
      </c>
      <c r="H57" s="172">
        <v>0</v>
      </c>
      <c r="I57" s="29">
        <f t="shared" si="1"/>
        <v>0</v>
      </c>
      <c r="J57" s="13"/>
      <c r="K57" s="152"/>
      <c r="L57" s="153"/>
      <c r="M57" s="154"/>
      <c r="N57" s="154"/>
      <c r="O57" s="67"/>
      <c r="P57" s="74"/>
      <c r="Q57" s="68"/>
    </row>
    <row r="58" spans="1:17" ht="35.1" customHeight="1" x14ac:dyDescent="0.2">
      <c r="A58" s="63" t="s">
        <v>161</v>
      </c>
      <c r="B58" s="133" t="s">
        <v>192</v>
      </c>
      <c r="C58" s="133" t="s">
        <v>193</v>
      </c>
      <c r="D58" s="133" t="s">
        <v>208</v>
      </c>
      <c r="E58" s="133" t="s">
        <v>343</v>
      </c>
      <c r="F58" s="133" t="s">
        <v>210</v>
      </c>
      <c r="G58" s="172">
        <v>200000</v>
      </c>
      <c r="H58" s="172">
        <v>0</v>
      </c>
      <c r="I58" s="29">
        <f t="shared" ref="I58" si="3">H58/G58</f>
        <v>0</v>
      </c>
      <c r="J58" s="13"/>
      <c r="K58" s="152"/>
      <c r="L58" s="153"/>
      <c r="M58" s="154"/>
      <c r="N58" s="154"/>
      <c r="O58" s="67"/>
      <c r="P58" s="74"/>
      <c r="Q58" s="68"/>
    </row>
    <row r="59" spans="1:17" ht="28.5" customHeight="1" x14ac:dyDescent="0.2">
      <c r="A59" s="38" t="s">
        <v>54</v>
      </c>
      <c r="B59" s="132" t="s">
        <v>192</v>
      </c>
      <c r="C59" s="132" t="s">
        <v>193</v>
      </c>
      <c r="D59" s="132" t="s">
        <v>208</v>
      </c>
      <c r="E59" s="132" t="s">
        <v>343</v>
      </c>
      <c r="F59" s="132" t="s">
        <v>330</v>
      </c>
      <c r="G59" s="171">
        <v>200000</v>
      </c>
      <c r="H59" s="171">
        <v>0</v>
      </c>
      <c r="I59" s="29">
        <f t="shared" si="1"/>
        <v>0</v>
      </c>
      <c r="J59" s="13"/>
      <c r="K59" s="152"/>
      <c r="L59" s="153"/>
      <c r="M59" s="154"/>
      <c r="N59" s="154"/>
      <c r="O59" s="70"/>
      <c r="P59" s="72"/>
      <c r="Q59" s="71"/>
    </row>
    <row r="60" spans="1:17" ht="24" customHeight="1" x14ac:dyDescent="0.2">
      <c r="A60" s="38" t="s">
        <v>58</v>
      </c>
      <c r="B60" s="132" t="s">
        <v>192</v>
      </c>
      <c r="C60" s="132" t="s">
        <v>193</v>
      </c>
      <c r="D60" s="132" t="s">
        <v>208</v>
      </c>
      <c r="E60" s="132" t="s">
        <v>343</v>
      </c>
      <c r="F60" s="132" t="s">
        <v>339</v>
      </c>
      <c r="G60" s="171">
        <v>200000</v>
      </c>
      <c r="H60" s="171">
        <v>0</v>
      </c>
      <c r="I60" s="29">
        <f t="shared" si="1"/>
        <v>0</v>
      </c>
      <c r="J60" s="13"/>
      <c r="K60" s="152"/>
      <c r="L60" s="153"/>
      <c r="M60" s="154"/>
      <c r="N60" s="154"/>
      <c r="O60" s="70"/>
      <c r="P60" s="72"/>
      <c r="Q60" s="71"/>
    </row>
    <row r="61" spans="1:17" ht="24" customHeight="1" x14ac:dyDescent="0.2">
      <c r="A61" s="36" t="s">
        <v>131</v>
      </c>
      <c r="B61" s="133" t="s">
        <v>192</v>
      </c>
      <c r="C61" s="133" t="s">
        <v>193</v>
      </c>
      <c r="D61" s="133" t="s">
        <v>341</v>
      </c>
      <c r="E61" s="133"/>
      <c r="F61" s="133"/>
      <c r="G61" s="172">
        <f>G62+G66</f>
        <v>5479520</v>
      </c>
      <c r="H61" s="172">
        <f>H62+H66</f>
        <v>5420321</v>
      </c>
      <c r="I61" s="31">
        <f>H61/G61</f>
        <v>0.98919631646567585</v>
      </c>
      <c r="J61" s="13"/>
      <c r="K61" s="152"/>
      <c r="L61" s="153"/>
      <c r="M61" s="154"/>
      <c r="N61" s="154"/>
      <c r="O61" s="70"/>
      <c r="P61" s="72"/>
      <c r="Q61" s="71"/>
    </row>
    <row r="62" spans="1:17" ht="61.5" customHeight="1" x14ac:dyDescent="0.2">
      <c r="A62" s="41" t="s">
        <v>382</v>
      </c>
      <c r="B62" s="131" t="s">
        <v>192</v>
      </c>
      <c r="C62" s="131" t="s">
        <v>193</v>
      </c>
      <c r="D62" s="131" t="s">
        <v>341</v>
      </c>
      <c r="E62" s="131" t="s">
        <v>201</v>
      </c>
      <c r="F62" s="131" t="s">
        <v>210</v>
      </c>
      <c r="G62" s="170">
        <v>4800000</v>
      </c>
      <c r="H62" s="170">
        <v>4800000</v>
      </c>
      <c r="I62" s="147">
        <f t="shared" si="1"/>
        <v>1</v>
      </c>
      <c r="J62" s="13"/>
      <c r="K62" s="152"/>
      <c r="L62" s="153"/>
      <c r="M62" s="154"/>
      <c r="N62" s="154"/>
      <c r="O62" s="70"/>
      <c r="P62" s="72"/>
      <c r="Q62" s="71"/>
    </row>
    <row r="63" spans="1:17" ht="43.5" customHeight="1" x14ac:dyDescent="0.2">
      <c r="A63" s="38" t="s">
        <v>50</v>
      </c>
      <c r="B63" s="132" t="s">
        <v>192</v>
      </c>
      <c r="C63" s="132" t="s">
        <v>193</v>
      </c>
      <c r="D63" s="132" t="s">
        <v>341</v>
      </c>
      <c r="E63" s="132" t="s">
        <v>201</v>
      </c>
      <c r="F63" s="132" t="s">
        <v>197</v>
      </c>
      <c r="G63" s="171">
        <v>4800000</v>
      </c>
      <c r="H63" s="171">
        <v>4800000</v>
      </c>
      <c r="I63" s="29">
        <f t="shared" si="1"/>
        <v>1</v>
      </c>
      <c r="J63" s="13"/>
      <c r="K63" s="152"/>
      <c r="L63" s="153"/>
      <c r="M63" s="154"/>
      <c r="N63" s="154"/>
      <c r="O63" s="70"/>
      <c r="P63" s="72"/>
      <c r="Q63" s="71"/>
    </row>
    <row r="64" spans="1:17" ht="24" customHeight="1" x14ac:dyDescent="0.2">
      <c r="A64" s="38" t="s">
        <v>51</v>
      </c>
      <c r="B64" s="132" t="s">
        <v>192</v>
      </c>
      <c r="C64" s="132" t="s">
        <v>193</v>
      </c>
      <c r="D64" s="132" t="s">
        <v>341</v>
      </c>
      <c r="E64" s="132" t="s">
        <v>201</v>
      </c>
      <c r="F64" s="132" t="s">
        <v>198</v>
      </c>
      <c r="G64" s="171">
        <v>4800000</v>
      </c>
      <c r="H64" s="171">
        <v>4800000</v>
      </c>
      <c r="I64" s="29">
        <f t="shared" si="1"/>
        <v>1</v>
      </c>
      <c r="J64" s="13"/>
      <c r="K64" s="152"/>
      <c r="L64" s="153"/>
      <c r="M64" s="154"/>
      <c r="N64" s="154"/>
      <c r="O64" s="70"/>
      <c r="P64" s="72"/>
      <c r="Q64" s="71"/>
    </row>
    <row r="65" spans="1:17" ht="24" customHeight="1" x14ac:dyDescent="0.2">
      <c r="A65" s="38" t="s">
        <v>52</v>
      </c>
      <c r="B65" s="132" t="s">
        <v>192</v>
      </c>
      <c r="C65" s="132" t="s">
        <v>193</v>
      </c>
      <c r="D65" s="132" t="s">
        <v>341</v>
      </c>
      <c r="E65" s="132" t="s">
        <v>201</v>
      </c>
      <c r="F65" s="132" t="s">
        <v>329</v>
      </c>
      <c r="G65" s="171">
        <v>4800000</v>
      </c>
      <c r="H65" s="171">
        <v>4800000</v>
      </c>
      <c r="I65" s="29">
        <f t="shared" si="1"/>
        <v>1</v>
      </c>
      <c r="J65" s="13"/>
      <c r="K65" s="152"/>
      <c r="L65" s="153"/>
      <c r="M65" s="154"/>
      <c r="N65" s="154"/>
      <c r="O65" s="70"/>
      <c r="P65" s="72"/>
      <c r="Q65" s="71"/>
    </row>
    <row r="66" spans="1:17" ht="41.25" customHeight="1" x14ac:dyDescent="0.2">
      <c r="A66" s="39" t="s">
        <v>161</v>
      </c>
      <c r="B66" s="131" t="s">
        <v>192</v>
      </c>
      <c r="C66" s="131" t="s">
        <v>193</v>
      </c>
      <c r="D66" s="131" t="s">
        <v>341</v>
      </c>
      <c r="E66" s="131" t="s">
        <v>344</v>
      </c>
      <c r="F66" s="131" t="s">
        <v>210</v>
      </c>
      <c r="G66" s="170">
        <v>679520</v>
      </c>
      <c r="H66" s="170">
        <v>620321</v>
      </c>
      <c r="I66" s="147">
        <f t="shared" ref="I66:I97" si="4">H66/G66</f>
        <v>0.91288115140098891</v>
      </c>
      <c r="J66" s="13"/>
      <c r="K66" s="152"/>
      <c r="L66" s="153"/>
      <c r="M66" s="154"/>
      <c r="N66" s="154"/>
      <c r="O66" s="70"/>
      <c r="P66" s="72"/>
      <c r="Q66" s="71"/>
    </row>
    <row r="67" spans="1:17" ht="35.1" customHeight="1" x14ac:dyDescent="0.2">
      <c r="A67" s="38" t="s">
        <v>50</v>
      </c>
      <c r="B67" s="132" t="s">
        <v>192</v>
      </c>
      <c r="C67" s="132" t="s">
        <v>193</v>
      </c>
      <c r="D67" s="132" t="s">
        <v>341</v>
      </c>
      <c r="E67" s="132" t="s">
        <v>344</v>
      </c>
      <c r="F67" s="132" t="s">
        <v>197</v>
      </c>
      <c r="G67" s="171">
        <v>679520</v>
      </c>
      <c r="H67" s="171">
        <v>620321</v>
      </c>
      <c r="I67" s="29">
        <f t="shared" si="4"/>
        <v>0.91288115140098891</v>
      </c>
      <c r="J67" s="13"/>
      <c r="K67" s="152"/>
      <c r="L67" s="153"/>
      <c r="M67" s="154"/>
      <c r="N67" s="154"/>
      <c r="O67" s="67"/>
      <c r="P67" s="67"/>
      <c r="Q67" s="68"/>
    </row>
    <row r="68" spans="1:17" ht="35.1" customHeight="1" x14ac:dyDescent="0.2">
      <c r="A68" s="38" t="s">
        <v>51</v>
      </c>
      <c r="B68" s="132" t="s">
        <v>192</v>
      </c>
      <c r="C68" s="132" t="s">
        <v>193</v>
      </c>
      <c r="D68" s="132" t="s">
        <v>341</v>
      </c>
      <c r="E68" s="132" t="s">
        <v>344</v>
      </c>
      <c r="F68" s="132" t="s">
        <v>198</v>
      </c>
      <c r="G68" s="171">
        <v>679520</v>
      </c>
      <c r="H68" s="171">
        <v>620321</v>
      </c>
      <c r="I68" s="29">
        <f t="shared" si="4"/>
        <v>0.91288115140098891</v>
      </c>
      <c r="J68" s="13"/>
      <c r="K68" s="152"/>
      <c r="L68" s="153"/>
      <c r="M68" s="154"/>
      <c r="N68" s="154"/>
      <c r="O68" s="70"/>
      <c r="P68" s="70"/>
      <c r="Q68" s="71"/>
    </row>
    <row r="69" spans="1:17" ht="35.1" customHeight="1" x14ac:dyDescent="0.2">
      <c r="A69" s="38" t="s">
        <v>52</v>
      </c>
      <c r="B69" s="132" t="s">
        <v>192</v>
      </c>
      <c r="C69" s="132" t="s">
        <v>193</v>
      </c>
      <c r="D69" s="132" t="s">
        <v>341</v>
      </c>
      <c r="E69" s="132" t="s">
        <v>344</v>
      </c>
      <c r="F69" s="132" t="s">
        <v>329</v>
      </c>
      <c r="G69" s="171">
        <v>679520</v>
      </c>
      <c r="H69" s="171">
        <v>620321</v>
      </c>
      <c r="I69" s="29">
        <f t="shared" si="4"/>
        <v>0.91288115140098891</v>
      </c>
      <c r="J69" s="13"/>
      <c r="K69" s="152"/>
      <c r="L69" s="153"/>
      <c r="M69" s="154"/>
      <c r="N69" s="154"/>
      <c r="O69" s="70"/>
      <c r="P69" s="70"/>
      <c r="Q69" s="71"/>
    </row>
    <row r="70" spans="1:17" ht="36" customHeight="1" x14ac:dyDescent="0.2">
      <c r="A70" s="36" t="s">
        <v>165</v>
      </c>
      <c r="B70" s="133" t="s">
        <v>192</v>
      </c>
      <c r="C70" s="133" t="s">
        <v>195</v>
      </c>
      <c r="D70" s="133" t="s">
        <v>209</v>
      </c>
      <c r="E70" s="133"/>
      <c r="F70" s="133"/>
      <c r="G70" s="172">
        <f>G71+G76</f>
        <v>1482890</v>
      </c>
      <c r="H70" s="172">
        <f>H71+H76</f>
        <v>718116.36</v>
      </c>
      <c r="I70" s="31">
        <f t="shared" si="4"/>
        <v>0.4842681250800801</v>
      </c>
      <c r="J70" s="13"/>
      <c r="K70" s="152"/>
      <c r="L70" s="153"/>
      <c r="M70" s="154"/>
      <c r="N70" s="154"/>
      <c r="O70" s="70"/>
      <c r="P70" s="70"/>
      <c r="Q70" s="71"/>
    </row>
    <row r="71" spans="1:17" ht="84" customHeight="1" x14ac:dyDescent="0.2">
      <c r="A71" s="39" t="s">
        <v>132</v>
      </c>
      <c r="B71" s="131" t="s">
        <v>192</v>
      </c>
      <c r="C71" s="131" t="s">
        <v>195</v>
      </c>
      <c r="D71" s="131" t="s">
        <v>209</v>
      </c>
      <c r="E71" s="131" t="s">
        <v>345</v>
      </c>
      <c r="F71" s="131" t="s">
        <v>210</v>
      </c>
      <c r="G71" s="170">
        <v>650770</v>
      </c>
      <c r="H71" s="170">
        <v>327192.74</v>
      </c>
      <c r="I71" s="147">
        <f t="shared" si="4"/>
        <v>0.50277784778032175</v>
      </c>
      <c r="J71" s="13"/>
      <c r="K71" s="152"/>
      <c r="L71" s="153"/>
      <c r="M71" s="154"/>
      <c r="N71" s="154"/>
      <c r="O71" s="70"/>
      <c r="P71" s="70"/>
      <c r="Q71" s="71"/>
    </row>
    <row r="72" spans="1:17" ht="58.5" customHeight="1" x14ac:dyDescent="0.2">
      <c r="A72" s="38" t="s">
        <v>46</v>
      </c>
      <c r="B72" s="132" t="s">
        <v>192</v>
      </c>
      <c r="C72" s="132" t="s">
        <v>195</v>
      </c>
      <c r="D72" s="132" t="s">
        <v>209</v>
      </c>
      <c r="E72" s="132" t="s">
        <v>345</v>
      </c>
      <c r="F72" s="132" t="s">
        <v>196</v>
      </c>
      <c r="G72" s="171">
        <v>650770</v>
      </c>
      <c r="H72" s="171">
        <v>327192.74</v>
      </c>
      <c r="I72" s="29">
        <f t="shared" si="4"/>
        <v>0.50277784778032175</v>
      </c>
      <c r="J72" s="13"/>
      <c r="K72" s="152"/>
      <c r="L72" s="153"/>
      <c r="M72" s="154"/>
      <c r="N72" s="154"/>
      <c r="O72" s="65"/>
      <c r="P72" s="65"/>
      <c r="Q72" s="75"/>
    </row>
    <row r="73" spans="1:17" ht="31.5" customHeight="1" x14ac:dyDescent="0.2">
      <c r="A73" s="38" t="s">
        <v>47</v>
      </c>
      <c r="B73" s="132" t="s">
        <v>192</v>
      </c>
      <c r="C73" s="132" t="s">
        <v>195</v>
      </c>
      <c r="D73" s="132" t="s">
        <v>209</v>
      </c>
      <c r="E73" s="132" t="s">
        <v>345</v>
      </c>
      <c r="F73" s="132" t="s">
        <v>310</v>
      </c>
      <c r="G73" s="171">
        <v>650770</v>
      </c>
      <c r="H73" s="171">
        <v>327192.74</v>
      </c>
      <c r="I73" s="29">
        <f t="shared" si="4"/>
        <v>0.50277784778032175</v>
      </c>
      <c r="J73" s="13"/>
      <c r="K73" s="152"/>
      <c r="L73" s="153"/>
      <c r="M73" s="154"/>
      <c r="N73" s="154"/>
      <c r="O73" s="70"/>
      <c r="P73" s="70"/>
      <c r="Q73" s="71"/>
    </row>
    <row r="74" spans="1:17" ht="35.1" customHeight="1" x14ac:dyDescent="0.2">
      <c r="A74" s="38" t="s">
        <v>48</v>
      </c>
      <c r="B74" s="132" t="s">
        <v>192</v>
      </c>
      <c r="C74" s="132" t="s">
        <v>195</v>
      </c>
      <c r="D74" s="132" t="s">
        <v>209</v>
      </c>
      <c r="E74" s="132" t="s">
        <v>345</v>
      </c>
      <c r="F74" s="132" t="s">
        <v>311</v>
      </c>
      <c r="G74" s="171">
        <v>500270</v>
      </c>
      <c r="H74" s="171">
        <v>251300.54</v>
      </c>
      <c r="I74" s="29">
        <f t="shared" si="4"/>
        <v>0.50232982189617603</v>
      </c>
      <c r="J74" s="13"/>
      <c r="K74" s="152"/>
      <c r="L74" s="153"/>
      <c r="M74" s="154"/>
      <c r="N74" s="154"/>
      <c r="O74" s="67"/>
      <c r="P74" s="67"/>
      <c r="Q74" s="68"/>
    </row>
    <row r="75" spans="1:17" ht="48.75" customHeight="1" x14ac:dyDescent="0.2">
      <c r="A75" s="38" t="s">
        <v>49</v>
      </c>
      <c r="B75" s="132" t="s">
        <v>192</v>
      </c>
      <c r="C75" s="132" t="s">
        <v>195</v>
      </c>
      <c r="D75" s="132" t="s">
        <v>209</v>
      </c>
      <c r="E75" s="132" t="s">
        <v>345</v>
      </c>
      <c r="F75" s="132" t="s">
        <v>312</v>
      </c>
      <c r="G75" s="171">
        <v>150500</v>
      </c>
      <c r="H75" s="171">
        <v>75892.2</v>
      </c>
      <c r="I75" s="29">
        <f t="shared" si="4"/>
        <v>0.50426710963455146</v>
      </c>
      <c r="J75" s="13"/>
      <c r="K75" s="152"/>
      <c r="L75" s="153"/>
      <c r="M75" s="154"/>
      <c r="N75" s="154"/>
      <c r="O75" s="70"/>
      <c r="P75" s="70"/>
      <c r="Q75" s="71"/>
    </row>
    <row r="76" spans="1:17" ht="39" customHeight="1" x14ac:dyDescent="0.2">
      <c r="A76" s="41" t="s">
        <v>59</v>
      </c>
      <c r="B76" s="131" t="s">
        <v>192</v>
      </c>
      <c r="C76" s="131" t="s">
        <v>195</v>
      </c>
      <c r="D76" s="131" t="s">
        <v>209</v>
      </c>
      <c r="E76" s="131" t="s">
        <v>346</v>
      </c>
      <c r="F76" s="131" t="s">
        <v>210</v>
      </c>
      <c r="G76" s="170">
        <v>832120</v>
      </c>
      <c r="H76" s="170">
        <v>390923.62</v>
      </c>
      <c r="I76" s="147">
        <f t="shared" si="4"/>
        <v>0.46979236167860405</v>
      </c>
      <c r="J76" s="13"/>
      <c r="K76" s="152"/>
      <c r="L76" s="153"/>
      <c r="M76" s="154"/>
      <c r="N76" s="154"/>
      <c r="O76" s="70"/>
      <c r="P76" s="70"/>
      <c r="Q76" s="71"/>
    </row>
    <row r="77" spans="1:17" ht="54" customHeight="1" x14ac:dyDescent="0.2">
      <c r="A77" s="38" t="s">
        <v>46</v>
      </c>
      <c r="B77" s="132" t="s">
        <v>192</v>
      </c>
      <c r="C77" s="132" t="s">
        <v>195</v>
      </c>
      <c r="D77" s="132" t="s">
        <v>209</v>
      </c>
      <c r="E77" s="132" t="s">
        <v>346</v>
      </c>
      <c r="F77" s="132" t="s">
        <v>196</v>
      </c>
      <c r="G77" s="171">
        <v>820120</v>
      </c>
      <c r="H77" s="171">
        <v>387623.62</v>
      </c>
      <c r="I77" s="29">
        <f t="shared" si="4"/>
        <v>0.47264256450275571</v>
      </c>
      <c r="J77" s="13"/>
      <c r="K77" s="152"/>
      <c r="L77" s="153"/>
      <c r="M77" s="154"/>
      <c r="N77" s="154"/>
      <c r="O77" s="70"/>
      <c r="P77" s="70"/>
      <c r="Q77" s="71"/>
    </row>
    <row r="78" spans="1:17" ht="32.25" customHeight="1" x14ac:dyDescent="0.2">
      <c r="A78" s="38" t="s">
        <v>47</v>
      </c>
      <c r="B78" s="132" t="s">
        <v>192</v>
      </c>
      <c r="C78" s="132" t="s">
        <v>195</v>
      </c>
      <c r="D78" s="132" t="s">
        <v>209</v>
      </c>
      <c r="E78" s="132" t="s">
        <v>346</v>
      </c>
      <c r="F78" s="132" t="s">
        <v>310</v>
      </c>
      <c r="G78" s="171">
        <v>820120</v>
      </c>
      <c r="H78" s="171">
        <v>387623.62</v>
      </c>
      <c r="I78" s="29">
        <f t="shared" si="4"/>
        <v>0.47264256450275571</v>
      </c>
      <c r="J78" s="13"/>
      <c r="K78" s="152"/>
      <c r="L78" s="153"/>
      <c r="M78" s="154"/>
      <c r="N78" s="154"/>
      <c r="O78" s="70"/>
      <c r="P78" s="70"/>
      <c r="Q78" s="71"/>
    </row>
    <row r="79" spans="1:17" ht="30.75" customHeight="1" x14ac:dyDescent="0.2">
      <c r="A79" s="38" t="s">
        <v>48</v>
      </c>
      <c r="B79" s="132" t="s">
        <v>192</v>
      </c>
      <c r="C79" s="132" t="s">
        <v>195</v>
      </c>
      <c r="D79" s="132" t="s">
        <v>209</v>
      </c>
      <c r="E79" s="132" t="s">
        <v>346</v>
      </c>
      <c r="F79" s="132" t="s">
        <v>311</v>
      </c>
      <c r="G79" s="171">
        <v>629800</v>
      </c>
      <c r="H79" s="171">
        <v>313081.36</v>
      </c>
      <c r="I79" s="29">
        <f t="shared" si="4"/>
        <v>0.49711235312797714</v>
      </c>
      <c r="J79" s="13"/>
      <c r="K79" s="152"/>
      <c r="L79" s="153"/>
      <c r="M79" s="154"/>
      <c r="N79" s="154"/>
      <c r="O79" s="67"/>
      <c r="P79" s="67"/>
      <c r="Q79" s="68"/>
    </row>
    <row r="80" spans="1:17" ht="46.5" customHeight="1" x14ac:dyDescent="0.2">
      <c r="A80" s="38" t="s">
        <v>49</v>
      </c>
      <c r="B80" s="132" t="s">
        <v>192</v>
      </c>
      <c r="C80" s="132" t="s">
        <v>195</v>
      </c>
      <c r="D80" s="132" t="s">
        <v>209</v>
      </c>
      <c r="E80" s="132" t="s">
        <v>346</v>
      </c>
      <c r="F80" s="132" t="s">
        <v>312</v>
      </c>
      <c r="G80" s="171">
        <v>190320</v>
      </c>
      <c r="H80" s="171">
        <v>74542.259999999995</v>
      </c>
      <c r="I80" s="29">
        <f t="shared" si="4"/>
        <v>0.39166803278688522</v>
      </c>
      <c r="J80" s="13"/>
      <c r="K80" s="152"/>
      <c r="L80" s="153"/>
      <c r="M80" s="154"/>
      <c r="N80" s="154"/>
      <c r="O80" s="70"/>
      <c r="P80" s="72"/>
      <c r="Q80" s="71"/>
    </row>
    <row r="81" spans="1:17" ht="35.1" customHeight="1" x14ac:dyDescent="0.2">
      <c r="A81" s="38" t="s">
        <v>50</v>
      </c>
      <c r="B81" s="132" t="s">
        <v>192</v>
      </c>
      <c r="C81" s="132" t="s">
        <v>195</v>
      </c>
      <c r="D81" s="132" t="s">
        <v>209</v>
      </c>
      <c r="E81" s="132" t="s">
        <v>346</v>
      </c>
      <c r="F81" s="132" t="s">
        <v>197</v>
      </c>
      <c r="G81" s="171">
        <v>12000</v>
      </c>
      <c r="H81" s="171">
        <v>3300</v>
      </c>
      <c r="I81" s="29">
        <f t="shared" si="4"/>
        <v>0.27500000000000002</v>
      </c>
      <c r="J81" s="13"/>
      <c r="K81" s="152"/>
      <c r="L81" s="153"/>
      <c r="M81" s="154"/>
      <c r="N81" s="154"/>
      <c r="O81" s="70"/>
      <c r="P81" s="70"/>
      <c r="Q81" s="71"/>
    </row>
    <row r="82" spans="1:17" ht="35.1" customHeight="1" x14ac:dyDescent="0.2">
      <c r="A82" s="38" t="s">
        <v>51</v>
      </c>
      <c r="B82" s="132" t="s">
        <v>192</v>
      </c>
      <c r="C82" s="132" t="s">
        <v>195</v>
      </c>
      <c r="D82" s="132" t="s">
        <v>209</v>
      </c>
      <c r="E82" s="132" t="s">
        <v>346</v>
      </c>
      <c r="F82" s="132" t="s">
        <v>198</v>
      </c>
      <c r="G82" s="171">
        <v>12000</v>
      </c>
      <c r="H82" s="171">
        <v>3300</v>
      </c>
      <c r="I82" s="29">
        <f t="shared" si="4"/>
        <v>0.27500000000000002</v>
      </c>
      <c r="J82" s="13"/>
      <c r="K82" s="152"/>
      <c r="L82" s="153"/>
      <c r="M82" s="154"/>
      <c r="N82" s="154"/>
      <c r="O82" s="70"/>
      <c r="P82" s="70"/>
      <c r="Q82" s="71"/>
    </row>
    <row r="83" spans="1:17" ht="44.25" customHeight="1" x14ac:dyDescent="0.2">
      <c r="A83" s="38" t="s">
        <v>167</v>
      </c>
      <c r="B83" s="132" t="s">
        <v>192</v>
      </c>
      <c r="C83" s="132" t="s">
        <v>195</v>
      </c>
      <c r="D83" s="132" t="s">
        <v>209</v>
      </c>
      <c r="E83" s="132" t="s">
        <v>346</v>
      </c>
      <c r="F83" s="132" t="s">
        <v>329</v>
      </c>
      <c r="G83" s="171">
        <v>12000</v>
      </c>
      <c r="H83" s="171">
        <v>3300</v>
      </c>
      <c r="I83" s="29">
        <f t="shared" si="4"/>
        <v>0.27500000000000002</v>
      </c>
      <c r="J83" s="13"/>
      <c r="K83" s="152"/>
      <c r="L83" s="153"/>
      <c r="M83" s="154"/>
      <c r="N83" s="154"/>
      <c r="O83" s="70"/>
      <c r="P83" s="70"/>
      <c r="Q83" s="71"/>
    </row>
    <row r="84" spans="1:17" ht="33.75" customHeight="1" x14ac:dyDescent="0.2">
      <c r="A84" s="36" t="s">
        <v>133</v>
      </c>
      <c r="B84" s="133" t="s">
        <v>192</v>
      </c>
      <c r="C84" s="133" t="s">
        <v>209</v>
      </c>
      <c r="D84" s="133" t="s">
        <v>347</v>
      </c>
      <c r="E84" s="133"/>
      <c r="F84" s="133"/>
      <c r="G84" s="172">
        <f>G85+G89</f>
        <v>4560000</v>
      </c>
      <c r="H84" s="172">
        <f>H85+H89</f>
        <v>3156664</v>
      </c>
      <c r="I84" s="31">
        <f t="shared" si="4"/>
        <v>0.69225087719298251</v>
      </c>
      <c r="J84" s="13"/>
      <c r="K84" s="152"/>
      <c r="L84" s="153"/>
      <c r="M84" s="154"/>
      <c r="N84" s="154"/>
      <c r="O84" s="70"/>
      <c r="P84" s="70"/>
      <c r="Q84" s="71"/>
    </row>
    <row r="85" spans="1:17" ht="44.25" customHeight="1" x14ac:dyDescent="0.2">
      <c r="A85" s="36" t="s">
        <v>134</v>
      </c>
      <c r="B85" s="133" t="s">
        <v>192</v>
      </c>
      <c r="C85" s="133" t="s">
        <v>209</v>
      </c>
      <c r="D85" s="133" t="s">
        <v>347</v>
      </c>
      <c r="E85" s="133" t="s">
        <v>348</v>
      </c>
      <c r="F85" s="133" t="s">
        <v>210</v>
      </c>
      <c r="G85" s="172">
        <v>3000000</v>
      </c>
      <c r="H85" s="172">
        <v>2722250</v>
      </c>
      <c r="I85" s="31">
        <f t="shared" si="4"/>
        <v>0.90741666666666665</v>
      </c>
      <c r="J85" s="13"/>
      <c r="K85" s="152"/>
      <c r="L85" s="153"/>
      <c r="M85" s="154"/>
      <c r="N85" s="154"/>
      <c r="O85" s="70"/>
      <c r="P85" s="70"/>
      <c r="Q85" s="71"/>
    </row>
    <row r="86" spans="1:17" ht="35.1" customHeight="1" x14ac:dyDescent="0.2">
      <c r="A86" s="38" t="s">
        <v>50</v>
      </c>
      <c r="B86" s="132" t="s">
        <v>192</v>
      </c>
      <c r="C86" s="132" t="s">
        <v>209</v>
      </c>
      <c r="D86" s="132" t="s">
        <v>347</v>
      </c>
      <c r="E86" s="132" t="s">
        <v>348</v>
      </c>
      <c r="F86" s="132" t="s">
        <v>197</v>
      </c>
      <c r="G86" s="171">
        <v>3000000</v>
      </c>
      <c r="H86" s="171">
        <v>2722250</v>
      </c>
      <c r="I86" s="29">
        <f t="shared" si="4"/>
        <v>0.90741666666666665</v>
      </c>
      <c r="J86" s="13"/>
      <c r="K86" s="152"/>
      <c r="L86" s="153"/>
      <c r="M86" s="154"/>
      <c r="N86" s="154"/>
      <c r="O86" s="67"/>
      <c r="P86" s="74"/>
      <c r="Q86" s="68"/>
    </row>
    <row r="87" spans="1:17" ht="35.1" customHeight="1" x14ac:dyDescent="0.2">
      <c r="A87" s="38" t="s">
        <v>51</v>
      </c>
      <c r="B87" s="132" t="s">
        <v>192</v>
      </c>
      <c r="C87" s="132" t="s">
        <v>209</v>
      </c>
      <c r="D87" s="132" t="s">
        <v>347</v>
      </c>
      <c r="E87" s="132" t="s">
        <v>348</v>
      </c>
      <c r="F87" s="132" t="s">
        <v>198</v>
      </c>
      <c r="G87" s="171">
        <v>3000000</v>
      </c>
      <c r="H87" s="171">
        <v>2722250</v>
      </c>
      <c r="I87" s="29">
        <f t="shared" si="4"/>
        <v>0.90741666666666665</v>
      </c>
      <c r="J87" s="13"/>
      <c r="K87" s="152"/>
      <c r="L87" s="153"/>
      <c r="M87" s="154"/>
      <c r="N87" s="154"/>
      <c r="O87" s="70"/>
      <c r="P87" s="72"/>
      <c r="Q87" s="71"/>
    </row>
    <row r="88" spans="1:17" ht="27.75" customHeight="1" x14ac:dyDescent="0.2">
      <c r="A88" s="38" t="s">
        <v>52</v>
      </c>
      <c r="B88" s="132" t="s">
        <v>192</v>
      </c>
      <c r="C88" s="132" t="s">
        <v>209</v>
      </c>
      <c r="D88" s="132" t="s">
        <v>347</v>
      </c>
      <c r="E88" s="132" t="s">
        <v>348</v>
      </c>
      <c r="F88" s="132" t="s">
        <v>329</v>
      </c>
      <c r="G88" s="171">
        <v>3000000</v>
      </c>
      <c r="H88" s="171">
        <v>2722250</v>
      </c>
      <c r="I88" s="29">
        <f t="shared" si="4"/>
        <v>0.90741666666666665</v>
      </c>
      <c r="J88" s="13"/>
      <c r="K88" s="152"/>
      <c r="L88" s="153"/>
      <c r="M88" s="154"/>
      <c r="N88" s="154"/>
      <c r="O88" s="70"/>
      <c r="P88" s="70"/>
      <c r="Q88" s="71"/>
    </row>
    <row r="89" spans="1:17" ht="35.1" customHeight="1" x14ac:dyDescent="0.2">
      <c r="A89" s="36" t="s">
        <v>135</v>
      </c>
      <c r="B89" s="133" t="s">
        <v>192</v>
      </c>
      <c r="C89" s="133" t="s">
        <v>209</v>
      </c>
      <c r="D89" s="133" t="s">
        <v>211</v>
      </c>
      <c r="E89" s="133"/>
      <c r="F89" s="133"/>
      <c r="G89" s="172">
        <f>G90+G94</f>
        <v>1560000</v>
      </c>
      <c r="H89" s="172">
        <f>H90+H94</f>
        <v>434414</v>
      </c>
      <c r="I89" s="31">
        <f t="shared" si="4"/>
        <v>0.27847051282051283</v>
      </c>
      <c r="J89" s="13"/>
      <c r="K89" s="152"/>
      <c r="L89" s="153"/>
      <c r="M89" s="154"/>
      <c r="N89" s="154"/>
      <c r="O89" s="70"/>
      <c r="P89" s="70"/>
      <c r="Q89" s="71"/>
    </row>
    <row r="90" spans="1:17" ht="56.25" customHeight="1" x14ac:dyDescent="0.2">
      <c r="A90" s="39" t="s">
        <v>136</v>
      </c>
      <c r="B90" s="131" t="s">
        <v>192</v>
      </c>
      <c r="C90" s="131" t="s">
        <v>209</v>
      </c>
      <c r="D90" s="131" t="s">
        <v>211</v>
      </c>
      <c r="E90" s="131" t="s">
        <v>349</v>
      </c>
      <c r="F90" s="131" t="s">
        <v>210</v>
      </c>
      <c r="G90" s="170">
        <v>510000</v>
      </c>
      <c r="H90" s="170">
        <v>110000</v>
      </c>
      <c r="I90" s="147">
        <f t="shared" si="4"/>
        <v>0.21568627450980393</v>
      </c>
      <c r="J90" s="13"/>
      <c r="K90" s="152"/>
      <c r="L90" s="153"/>
      <c r="M90" s="154"/>
      <c r="N90" s="154"/>
      <c r="O90" s="70"/>
      <c r="P90" s="70"/>
      <c r="Q90" s="71"/>
    </row>
    <row r="91" spans="1:17" ht="35.1" customHeight="1" x14ac:dyDescent="0.2">
      <c r="A91" s="38" t="s">
        <v>50</v>
      </c>
      <c r="B91" s="132" t="s">
        <v>192</v>
      </c>
      <c r="C91" s="132" t="s">
        <v>209</v>
      </c>
      <c r="D91" s="132" t="s">
        <v>211</v>
      </c>
      <c r="E91" s="132" t="s">
        <v>349</v>
      </c>
      <c r="F91" s="132" t="s">
        <v>197</v>
      </c>
      <c r="G91" s="171">
        <v>510000</v>
      </c>
      <c r="H91" s="171">
        <v>110000</v>
      </c>
      <c r="I91" s="29">
        <f t="shared" si="4"/>
        <v>0.21568627450980393</v>
      </c>
      <c r="J91" s="13"/>
      <c r="K91" s="152"/>
      <c r="L91" s="153"/>
      <c r="M91" s="154"/>
      <c r="N91" s="154"/>
      <c r="O91" s="70"/>
      <c r="P91" s="72"/>
      <c r="Q91" s="71"/>
    </row>
    <row r="92" spans="1:17" ht="35.1" customHeight="1" x14ac:dyDescent="0.2">
      <c r="A92" s="38" t="s">
        <v>51</v>
      </c>
      <c r="B92" s="132" t="s">
        <v>192</v>
      </c>
      <c r="C92" s="132" t="s">
        <v>209</v>
      </c>
      <c r="D92" s="132" t="s">
        <v>211</v>
      </c>
      <c r="E92" s="132" t="s">
        <v>349</v>
      </c>
      <c r="F92" s="132" t="s">
        <v>198</v>
      </c>
      <c r="G92" s="171">
        <v>510000</v>
      </c>
      <c r="H92" s="171">
        <v>110000</v>
      </c>
      <c r="I92" s="29">
        <f t="shared" si="4"/>
        <v>0.21568627450980393</v>
      </c>
      <c r="J92" s="13"/>
      <c r="K92" s="152"/>
      <c r="L92" s="153"/>
      <c r="M92" s="154"/>
      <c r="N92" s="154"/>
      <c r="O92" s="70"/>
      <c r="P92" s="72"/>
      <c r="Q92" s="71"/>
    </row>
    <row r="93" spans="1:17" ht="35.1" customHeight="1" x14ac:dyDescent="0.2">
      <c r="A93" s="38" t="s">
        <v>52</v>
      </c>
      <c r="B93" s="132" t="s">
        <v>192</v>
      </c>
      <c r="C93" s="132" t="s">
        <v>209</v>
      </c>
      <c r="D93" s="132" t="s">
        <v>211</v>
      </c>
      <c r="E93" s="132" t="s">
        <v>349</v>
      </c>
      <c r="F93" s="132" t="s">
        <v>329</v>
      </c>
      <c r="G93" s="171">
        <v>510000</v>
      </c>
      <c r="H93" s="171">
        <v>110000</v>
      </c>
      <c r="I93" s="29">
        <f t="shared" si="4"/>
        <v>0.21568627450980393</v>
      </c>
      <c r="J93" s="13"/>
      <c r="K93" s="152"/>
      <c r="L93" s="153"/>
      <c r="M93" s="154"/>
      <c r="N93" s="154"/>
      <c r="O93" s="70"/>
      <c r="P93" s="70"/>
      <c r="Q93" s="71"/>
    </row>
    <row r="94" spans="1:17" ht="35.1" customHeight="1" x14ac:dyDescent="0.2">
      <c r="A94" s="41" t="s">
        <v>161</v>
      </c>
      <c r="B94" s="131" t="s">
        <v>192</v>
      </c>
      <c r="C94" s="131" t="s">
        <v>209</v>
      </c>
      <c r="D94" s="131" t="s">
        <v>211</v>
      </c>
      <c r="E94" s="131" t="s">
        <v>350</v>
      </c>
      <c r="F94" s="131" t="s">
        <v>210</v>
      </c>
      <c r="G94" s="170">
        <v>1050000</v>
      </c>
      <c r="H94" s="170">
        <v>324414</v>
      </c>
      <c r="I94" s="147">
        <f t="shared" si="4"/>
        <v>0.30896571428571429</v>
      </c>
      <c r="J94" s="13"/>
      <c r="K94" s="152"/>
      <c r="L94" s="153"/>
      <c r="M94" s="154"/>
      <c r="N94" s="154"/>
      <c r="O94" s="70"/>
      <c r="P94" s="70"/>
      <c r="Q94" s="71"/>
    </row>
    <row r="95" spans="1:17" ht="35.1" customHeight="1" x14ac:dyDescent="0.2">
      <c r="A95" s="38" t="s">
        <v>50</v>
      </c>
      <c r="B95" s="132" t="s">
        <v>192</v>
      </c>
      <c r="C95" s="132" t="s">
        <v>209</v>
      </c>
      <c r="D95" s="132" t="s">
        <v>211</v>
      </c>
      <c r="E95" s="132" t="s">
        <v>350</v>
      </c>
      <c r="F95" s="132" t="s">
        <v>197</v>
      </c>
      <c r="G95" s="171">
        <v>1050000</v>
      </c>
      <c r="H95" s="171">
        <v>324414</v>
      </c>
      <c r="I95" s="29">
        <f t="shared" si="4"/>
        <v>0.30896571428571429</v>
      </c>
      <c r="J95" s="13"/>
      <c r="K95" s="152"/>
      <c r="L95" s="153"/>
      <c r="M95" s="154"/>
      <c r="N95" s="154"/>
      <c r="O95" s="70"/>
      <c r="P95" s="72"/>
      <c r="Q95" s="71"/>
    </row>
    <row r="96" spans="1:17" ht="35.1" customHeight="1" x14ac:dyDescent="0.2">
      <c r="A96" s="38" t="s">
        <v>51</v>
      </c>
      <c r="B96" s="132" t="s">
        <v>192</v>
      </c>
      <c r="C96" s="132" t="s">
        <v>209</v>
      </c>
      <c r="D96" s="132" t="s">
        <v>211</v>
      </c>
      <c r="E96" s="132" t="s">
        <v>350</v>
      </c>
      <c r="F96" s="132" t="s">
        <v>198</v>
      </c>
      <c r="G96" s="171">
        <v>1050000</v>
      </c>
      <c r="H96" s="171">
        <v>324414</v>
      </c>
      <c r="I96" s="29">
        <f t="shared" si="4"/>
        <v>0.30896571428571429</v>
      </c>
      <c r="J96" s="13"/>
      <c r="K96" s="152"/>
      <c r="L96" s="153"/>
      <c r="M96" s="154"/>
      <c r="N96" s="154"/>
      <c r="O96" s="65"/>
      <c r="P96" s="65"/>
      <c r="Q96" s="75"/>
    </row>
    <row r="97" spans="1:17" ht="29.25" customHeight="1" x14ac:dyDescent="0.2">
      <c r="A97" s="38" t="s">
        <v>52</v>
      </c>
      <c r="B97" s="132" t="s">
        <v>192</v>
      </c>
      <c r="C97" s="132" t="s">
        <v>209</v>
      </c>
      <c r="D97" s="132" t="s">
        <v>211</v>
      </c>
      <c r="E97" s="132" t="s">
        <v>350</v>
      </c>
      <c r="F97" s="132" t="s">
        <v>329</v>
      </c>
      <c r="G97" s="171">
        <v>1050000</v>
      </c>
      <c r="H97" s="171">
        <v>324414</v>
      </c>
      <c r="I97" s="29">
        <f t="shared" si="4"/>
        <v>0.30896571428571429</v>
      </c>
      <c r="J97" s="13"/>
      <c r="K97" s="152"/>
      <c r="L97" s="153"/>
      <c r="M97" s="154"/>
      <c r="N97" s="154"/>
      <c r="O97" s="67"/>
      <c r="P97" s="67"/>
      <c r="Q97" s="68"/>
    </row>
    <row r="98" spans="1:17" ht="26.25" customHeight="1" x14ac:dyDescent="0.2">
      <c r="A98" s="36" t="s">
        <v>137</v>
      </c>
      <c r="B98" s="133"/>
      <c r="C98" s="133"/>
      <c r="D98" s="133"/>
      <c r="E98" s="133"/>
      <c r="F98" s="133"/>
      <c r="G98" s="172">
        <f>G99+G112</f>
        <v>92875500</v>
      </c>
      <c r="H98" s="172">
        <f>H99+H112</f>
        <v>7443929.1799999997</v>
      </c>
      <c r="I98" s="31">
        <f t="shared" ref="I98:I138" si="5">H98/G98</f>
        <v>8.0149546220477944E-2</v>
      </c>
      <c r="J98" s="13"/>
      <c r="K98" s="152"/>
      <c r="L98" s="153"/>
      <c r="M98" s="154"/>
      <c r="N98" s="154"/>
      <c r="O98" s="70"/>
      <c r="P98" s="70"/>
      <c r="Q98" s="71"/>
    </row>
    <row r="99" spans="1:17" ht="35.1" customHeight="1" x14ac:dyDescent="0.2">
      <c r="A99" s="36" t="s">
        <v>138</v>
      </c>
      <c r="B99" s="133"/>
      <c r="C99" s="133"/>
      <c r="D99" s="133"/>
      <c r="E99" s="133"/>
      <c r="F99" s="133"/>
      <c r="G99" s="172">
        <f>G100+G104+G108</f>
        <v>88837500</v>
      </c>
      <c r="H99" s="172">
        <f>H100+H104+H108</f>
        <v>6274795.5300000003</v>
      </c>
      <c r="I99" s="31">
        <f>H99/G99</f>
        <v>7.0632284001688472E-2</v>
      </c>
      <c r="J99" s="13"/>
      <c r="K99" s="152"/>
      <c r="L99" s="153"/>
      <c r="M99" s="154"/>
      <c r="N99" s="154"/>
      <c r="O99" s="70"/>
      <c r="P99" s="70"/>
      <c r="Q99" s="71"/>
    </row>
    <row r="100" spans="1:17" ht="35.1" customHeight="1" x14ac:dyDescent="0.2">
      <c r="A100" s="39" t="s">
        <v>245</v>
      </c>
      <c r="B100" s="131" t="s">
        <v>192</v>
      </c>
      <c r="C100" s="131" t="s">
        <v>313</v>
      </c>
      <c r="D100" s="131" t="s">
        <v>347</v>
      </c>
      <c r="E100" s="131" t="s">
        <v>357</v>
      </c>
      <c r="F100" s="131" t="s">
        <v>210</v>
      </c>
      <c r="G100" s="170">
        <v>15696000</v>
      </c>
      <c r="H100" s="170">
        <v>0</v>
      </c>
      <c r="I100" s="147">
        <f t="shared" si="5"/>
        <v>0</v>
      </c>
      <c r="J100" s="13"/>
      <c r="K100" s="152"/>
      <c r="L100" s="153"/>
      <c r="M100" s="154"/>
      <c r="N100" s="154"/>
      <c r="O100" s="70"/>
      <c r="P100" s="70"/>
      <c r="Q100" s="71"/>
    </row>
    <row r="101" spans="1:17" ht="35.1" customHeight="1" x14ac:dyDescent="0.2">
      <c r="A101" s="63" t="s">
        <v>50</v>
      </c>
      <c r="B101" s="132" t="s">
        <v>192</v>
      </c>
      <c r="C101" s="132" t="s">
        <v>313</v>
      </c>
      <c r="D101" s="132" t="s">
        <v>347</v>
      </c>
      <c r="E101" s="132" t="s">
        <v>357</v>
      </c>
      <c r="F101" s="132" t="s">
        <v>197</v>
      </c>
      <c r="G101" s="171">
        <v>15696000</v>
      </c>
      <c r="H101" s="171">
        <v>0</v>
      </c>
      <c r="I101" s="147">
        <f t="shared" si="5"/>
        <v>0</v>
      </c>
      <c r="J101" s="13"/>
      <c r="K101" s="152"/>
      <c r="L101" s="153"/>
      <c r="M101" s="154"/>
      <c r="N101" s="154"/>
      <c r="O101" s="70"/>
      <c r="P101" s="70"/>
      <c r="Q101" s="71"/>
    </row>
    <row r="102" spans="1:17" ht="35.1" customHeight="1" x14ac:dyDescent="0.2">
      <c r="A102" s="63" t="s">
        <v>51</v>
      </c>
      <c r="B102" s="132" t="s">
        <v>192</v>
      </c>
      <c r="C102" s="132" t="s">
        <v>313</v>
      </c>
      <c r="D102" s="132" t="s">
        <v>347</v>
      </c>
      <c r="E102" s="132" t="s">
        <v>357</v>
      </c>
      <c r="F102" s="132" t="s">
        <v>198</v>
      </c>
      <c r="G102" s="171">
        <v>15696000</v>
      </c>
      <c r="H102" s="171">
        <v>0</v>
      </c>
      <c r="I102" s="147">
        <f t="shared" si="5"/>
        <v>0</v>
      </c>
      <c r="J102" s="13"/>
      <c r="K102" s="152"/>
      <c r="L102" s="153"/>
      <c r="M102" s="154"/>
      <c r="N102" s="154"/>
      <c r="O102" s="70"/>
      <c r="P102" s="70"/>
      <c r="Q102" s="71"/>
    </row>
    <row r="103" spans="1:17" ht="35.1" customHeight="1" x14ac:dyDescent="0.2">
      <c r="A103" s="63" t="s">
        <v>52</v>
      </c>
      <c r="B103" s="132" t="s">
        <v>192</v>
      </c>
      <c r="C103" s="132" t="s">
        <v>313</v>
      </c>
      <c r="D103" s="132" t="s">
        <v>347</v>
      </c>
      <c r="E103" s="132" t="s">
        <v>357</v>
      </c>
      <c r="F103" s="132" t="s">
        <v>329</v>
      </c>
      <c r="G103" s="171">
        <v>15696000</v>
      </c>
      <c r="H103" s="171">
        <v>0</v>
      </c>
      <c r="I103" s="147">
        <f t="shared" si="5"/>
        <v>0</v>
      </c>
      <c r="J103" s="13"/>
      <c r="K103" s="152"/>
      <c r="L103" s="153"/>
      <c r="M103" s="154"/>
      <c r="N103" s="154"/>
      <c r="O103" s="70"/>
      <c r="P103" s="70"/>
      <c r="Q103" s="71"/>
    </row>
    <row r="104" spans="1:17" ht="44.25" customHeight="1" x14ac:dyDescent="0.2">
      <c r="A104" s="39" t="s">
        <v>244</v>
      </c>
      <c r="B104" s="131" t="s">
        <v>192</v>
      </c>
      <c r="C104" s="131" t="s">
        <v>313</v>
      </c>
      <c r="D104" s="131" t="s">
        <v>347</v>
      </c>
      <c r="E104" s="131" t="s">
        <v>358</v>
      </c>
      <c r="F104" s="131" t="s">
        <v>210</v>
      </c>
      <c r="G104" s="170">
        <v>3395000</v>
      </c>
      <c r="H104" s="170">
        <v>0</v>
      </c>
      <c r="I104" s="147">
        <f t="shared" si="5"/>
        <v>0</v>
      </c>
      <c r="J104" s="13"/>
      <c r="K104" s="152"/>
      <c r="L104" s="153"/>
      <c r="M104" s="154"/>
      <c r="N104" s="154"/>
      <c r="O104" s="70"/>
      <c r="P104" s="70"/>
      <c r="Q104" s="71"/>
    </row>
    <row r="105" spans="1:17" ht="35.1" customHeight="1" x14ac:dyDescent="0.2">
      <c r="A105" s="63" t="s">
        <v>50</v>
      </c>
      <c r="B105" s="132" t="s">
        <v>192</v>
      </c>
      <c r="C105" s="132" t="s">
        <v>313</v>
      </c>
      <c r="D105" s="132" t="s">
        <v>347</v>
      </c>
      <c r="E105" s="132" t="s">
        <v>358</v>
      </c>
      <c r="F105" s="132" t="s">
        <v>197</v>
      </c>
      <c r="G105" s="171">
        <v>3395000</v>
      </c>
      <c r="H105" s="171">
        <v>0</v>
      </c>
      <c r="I105" s="147">
        <f t="shared" si="5"/>
        <v>0</v>
      </c>
      <c r="J105" s="13"/>
      <c r="K105" s="152"/>
      <c r="L105" s="153"/>
      <c r="M105" s="154"/>
      <c r="N105" s="154"/>
      <c r="O105" s="70"/>
      <c r="P105" s="70"/>
      <c r="Q105" s="71"/>
    </row>
    <row r="106" spans="1:17" ht="35.1" customHeight="1" x14ac:dyDescent="0.2">
      <c r="A106" s="63" t="s">
        <v>51</v>
      </c>
      <c r="B106" s="132" t="s">
        <v>192</v>
      </c>
      <c r="C106" s="132" t="s">
        <v>313</v>
      </c>
      <c r="D106" s="132" t="s">
        <v>347</v>
      </c>
      <c r="E106" s="132" t="s">
        <v>358</v>
      </c>
      <c r="F106" s="132" t="s">
        <v>198</v>
      </c>
      <c r="G106" s="171">
        <v>3395000</v>
      </c>
      <c r="H106" s="171">
        <v>0</v>
      </c>
      <c r="I106" s="147">
        <f t="shared" si="5"/>
        <v>0</v>
      </c>
      <c r="J106" s="13"/>
      <c r="K106" s="152"/>
      <c r="L106" s="153"/>
      <c r="M106" s="154"/>
      <c r="N106" s="154"/>
      <c r="O106" s="70"/>
      <c r="P106" s="70"/>
      <c r="Q106" s="71"/>
    </row>
    <row r="107" spans="1:17" ht="35.1" customHeight="1" x14ac:dyDescent="0.2">
      <c r="A107" s="63" t="s">
        <v>52</v>
      </c>
      <c r="B107" s="132" t="s">
        <v>192</v>
      </c>
      <c r="C107" s="132" t="s">
        <v>313</v>
      </c>
      <c r="D107" s="132" t="s">
        <v>347</v>
      </c>
      <c r="E107" s="132" t="s">
        <v>358</v>
      </c>
      <c r="F107" s="132" t="s">
        <v>329</v>
      </c>
      <c r="G107" s="171">
        <v>3395000</v>
      </c>
      <c r="H107" s="171">
        <v>0</v>
      </c>
      <c r="I107" s="147">
        <f t="shared" si="5"/>
        <v>0</v>
      </c>
      <c r="J107" s="13"/>
      <c r="K107" s="152"/>
      <c r="L107" s="153"/>
      <c r="M107" s="154"/>
      <c r="N107" s="154"/>
      <c r="O107" s="70"/>
      <c r="P107" s="70"/>
      <c r="Q107" s="71"/>
    </row>
    <row r="108" spans="1:17" ht="35.1" customHeight="1" x14ac:dyDescent="0.2">
      <c r="A108" s="41" t="s">
        <v>161</v>
      </c>
      <c r="B108" s="131" t="s">
        <v>192</v>
      </c>
      <c r="C108" s="131" t="s">
        <v>313</v>
      </c>
      <c r="D108" s="131" t="s">
        <v>347</v>
      </c>
      <c r="E108" s="131" t="s">
        <v>359</v>
      </c>
      <c r="F108" s="131" t="s">
        <v>210</v>
      </c>
      <c r="G108" s="170">
        <v>69746500</v>
      </c>
      <c r="H108" s="170">
        <v>6274795.5300000003</v>
      </c>
      <c r="I108" s="147">
        <f t="shared" si="5"/>
        <v>8.9965740646484063E-2</v>
      </c>
      <c r="J108" s="13"/>
      <c r="K108" s="152"/>
      <c r="L108" s="153"/>
      <c r="M108" s="154"/>
      <c r="N108" s="154"/>
      <c r="O108" s="70"/>
      <c r="P108" s="70"/>
      <c r="Q108" s="71"/>
    </row>
    <row r="109" spans="1:17" ht="35.1" customHeight="1" x14ac:dyDescent="0.2">
      <c r="A109" s="38" t="s">
        <v>50</v>
      </c>
      <c r="B109" s="132" t="s">
        <v>192</v>
      </c>
      <c r="C109" s="132" t="s">
        <v>313</v>
      </c>
      <c r="D109" s="132" t="s">
        <v>347</v>
      </c>
      <c r="E109" s="132" t="s">
        <v>359</v>
      </c>
      <c r="F109" s="132" t="s">
        <v>197</v>
      </c>
      <c r="G109" s="171">
        <v>69746500</v>
      </c>
      <c r="H109" s="171">
        <v>6274795.5300000003</v>
      </c>
      <c r="I109" s="29">
        <f t="shared" si="5"/>
        <v>8.9965740646484063E-2</v>
      </c>
      <c r="J109" s="13"/>
      <c r="K109" s="152"/>
      <c r="L109" s="153"/>
      <c r="M109" s="154"/>
      <c r="N109" s="154"/>
      <c r="O109" s="70"/>
      <c r="P109" s="70"/>
      <c r="Q109" s="71"/>
    </row>
    <row r="110" spans="1:17" ht="35.1" customHeight="1" x14ac:dyDescent="0.2">
      <c r="A110" s="38" t="s">
        <v>51</v>
      </c>
      <c r="B110" s="132" t="s">
        <v>192</v>
      </c>
      <c r="C110" s="132" t="s">
        <v>313</v>
      </c>
      <c r="D110" s="132" t="s">
        <v>347</v>
      </c>
      <c r="E110" s="132" t="s">
        <v>359</v>
      </c>
      <c r="F110" s="132" t="s">
        <v>198</v>
      </c>
      <c r="G110" s="171">
        <v>69746500</v>
      </c>
      <c r="H110" s="171">
        <v>6274795.5300000003</v>
      </c>
      <c r="I110" s="29">
        <f t="shared" si="5"/>
        <v>8.9965740646484063E-2</v>
      </c>
      <c r="J110" s="13"/>
      <c r="K110" s="152"/>
      <c r="L110" s="153"/>
      <c r="M110" s="154"/>
      <c r="N110" s="154"/>
      <c r="O110" s="70"/>
      <c r="P110" s="72"/>
      <c r="Q110" s="71"/>
    </row>
    <row r="111" spans="1:17" ht="30" customHeight="1" x14ac:dyDescent="0.2">
      <c r="A111" s="38" t="s">
        <v>52</v>
      </c>
      <c r="B111" s="132" t="s">
        <v>192</v>
      </c>
      <c r="C111" s="132" t="s">
        <v>313</v>
      </c>
      <c r="D111" s="132" t="s">
        <v>347</v>
      </c>
      <c r="E111" s="132" t="s">
        <v>359</v>
      </c>
      <c r="F111" s="132" t="s">
        <v>329</v>
      </c>
      <c r="G111" s="171">
        <v>69746500</v>
      </c>
      <c r="H111" s="171">
        <v>6274795.5300000003</v>
      </c>
      <c r="I111" s="29">
        <f t="shared" si="5"/>
        <v>8.9965740646484063E-2</v>
      </c>
      <c r="J111" s="13"/>
      <c r="K111" s="152"/>
      <c r="L111" s="153"/>
      <c r="M111" s="154"/>
      <c r="N111" s="154"/>
      <c r="O111" s="70"/>
      <c r="P111" s="70"/>
      <c r="Q111" s="71"/>
    </row>
    <row r="112" spans="1:17" ht="35.1" customHeight="1" x14ac:dyDescent="0.2">
      <c r="A112" s="36" t="s">
        <v>139</v>
      </c>
      <c r="B112" s="133"/>
      <c r="C112" s="133"/>
      <c r="D112" s="133"/>
      <c r="E112" s="133"/>
      <c r="F112" s="133"/>
      <c r="G112" s="172">
        <f>G113</f>
        <v>4038000</v>
      </c>
      <c r="H112" s="172">
        <f>H113</f>
        <v>1169133.6499999999</v>
      </c>
      <c r="I112" s="31">
        <f t="shared" si="5"/>
        <v>0.28953285042100046</v>
      </c>
      <c r="J112" s="13"/>
      <c r="K112" s="152"/>
      <c r="L112" s="153"/>
      <c r="M112" s="154"/>
      <c r="N112" s="154"/>
      <c r="O112" s="70"/>
      <c r="P112" s="70"/>
      <c r="Q112" s="71"/>
    </row>
    <row r="113" spans="1:17" ht="35.1" customHeight="1" x14ac:dyDescent="0.2">
      <c r="A113" s="41" t="s">
        <v>161</v>
      </c>
      <c r="B113" s="131" t="s">
        <v>192</v>
      </c>
      <c r="C113" s="131" t="s">
        <v>313</v>
      </c>
      <c r="D113" s="131" t="s">
        <v>360</v>
      </c>
      <c r="E113" s="131" t="s">
        <v>361</v>
      </c>
      <c r="F113" s="131" t="s">
        <v>210</v>
      </c>
      <c r="G113" s="170">
        <v>4038000</v>
      </c>
      <c r="H113" s="170">
        <v>1169133.6499999999</v>
      </c>
      <c r="I113" s="147">
        <f t="shared" si="5"/>
        <v>0.28953285042100046</v>
      </c>
      <c r="J113" s="13"/>
      <c r="K113" s="152"/>
      <c r="L113" s="153"/>
      <c r="M113" s="154"/>
      <c r="N113" s="154"/>
      <c r="O113" s="70"/>
      <c r="P113" s="70"/>
      <c r="Q113" s="71"/>
    </row>
    <row r="114" spans="1:17" ht="35.1" customHeight="1" x14ac:dyDescent="0.2">
      <c r="A114" s="38" t="s">
        <v>50</v>
      </c>
      <c r="B114" s="132" t="s">
        <v>192</v>
      </c>
      <c r="C114" s="132" t="s">
        <v>313</v>
      </c>
      <c r="D114" s="132" t="s">
        <v>360</v>
      </c>
      <c r="E114" s="132" t="s">
        <v>361</v>
      </c>
      <c r="F114" s="132" t="s">
        <v>197</v>
      </c>
      <c r="G114" s="171">
        <v>4038000</v>
      </c>
      <c r="H114" s="171">
        <v>1169133.6499999999</v>
      </c>
      <c r="I114" s="29">
        <f t="shared" si="5"/>
        <v>0.28953285042100046</v>
      </c>
      <c r="J114" s="13"/>
      <c r="K114" s="152"/>
      <c r="L114" s="153"/>
      <c r="M114" s="154"/>
      <c r="N114" s="154"/>
      <c r="O114" s="70"/>
      <c r="P114" s="70"/>
      <c r="Q114" s="71"/>
    </row>
    <row r="115" spans="1:17" ht="35.1" customHeight="1" x14ac:dyDescent="0.2">
      <c r="A115" s="38" t="s">
        <v>51</v>
      </c>
      <c r="B115" s="132" t="s">
        <v>192</v>
      </c>
      <c r="C115" s="132" t="s">
        <v>313</v>
      </c>
      <c r="D115" s="132" t="s">
        <v>360</v>
      </c>
      <c r="E115" s="132" t="s">
        <v>361</v>
      </c>
      <c r="F115" s="132" t="s">
        <v>198</v>
      </c>
      <c r="G115" s="171">
        <v>4038000</v>
      </c>
      <c r="H115" s="171">
        <v>1169133.6499999999</v>
      </c>
      <c r="I115" s="29">
        <f t="shared" si="5"/>
        <v>0.28953285042100046</v>
      </c>
      <c r="J115" s="13"/>
      <c r="K115" s="152"/>
      <c r="L115" s="153"/>
      <c r="M115" s="154"/>
      <c r="N115" s="154"/>
      <c r="O115" s="70"/>
      <c r="P115" s="70"/>
      <c r="Q115" s="71"/>
    </row>
    <row r="116" spans="1:17" ht="35.1" customHeight="1" x14ac:dyDescent="0.2">
      <c r="A116" s="38" t="s">
        <v>52</v>
      </c>
      <c r="B116" s="132" t="s">
        <v>192</v>
      </c>
      <c r="C116" s="132" t="s">
        <v>313</v>
      </c>
      <c r="D116" s="132" t="s">
        <v>360</v>
      </c>
      <c r="E116" s="132" t="s">
        <v>361</v>
      </c>
      <c r="F116" s="132" t="s">
        <v>329</v>
      </c>
      <c r="G116" s="171">
        <v>4038000</v>
      </c>
      <c r="H116" s="171">
        <v>1169133.6499999999</v>
      </c>
      <c r="I116" s="29">
        <f t="shared" si="5"/>
        <v>0.28953285042100046</v>
      </c>
      <c r="J116" s="13"/>
      <c r="K116" s="152"/>
      <c r="L116" s="153"/>
      <c r="M116" s="154"/>
      <c r="N116" s="154"/>
      <c r="O116" s="65"/>
      <c r="P116" s="76"/>
      <c r="Q116" s="75"/>
    </row>
    <row r="117" spans="1:17" ht="27.75" customHeight="1" x14ac:dyDescent="0.2">
      <c r="A117" s="36" t="s">
        <v>168</v>
      </c>
      <c r="B117" s="133"/>
      <c r="C117" s="133"/>
      <c r="D117" s="133"/>
      <c r="E117" s="133"/>
      <c r="F117" s="133"/>
      <c r="G117" s="172">
        <f>G118+G126</f>
        <v>238434630</v>
      </c>
      <c r="H117" s="172">
        <f>H118+H126</f>
        <v>11945481.920000002</v>
      </c>
      <c r="I117" s="31">
        <f>H117/G117</f>
        <v>5.0099609775643754E-2</v>
      </c>
      <c r="J117" s="13"/>
      <c r="K117" s="152"/>
      <c r="L117" s="153"/>
      <c r="M117" s="154"/>
      <c r="N117" s="154"/>
      <c r="O117" s="67"/>
      <c r="P117" s="67"/>
      <c r="Q117" s="68"/>
    </row>
    <row r="118" spans="1:17" ht="35.1" customHeight="1" x14ac:dyDescent="0.2">
      <c r="A118" s="36" t="s">
        <v>140</v>
      </c>
      <c r="B118" s="133"/>
      <c r="C118" s="133"/>
      <c r="D118" s="133"/>
      <c r="E118" s="133"/>
      <c r="F118" s="133"/>
      <c r="G118" s="172">
        <f>G119</f>
        <v>2450000</v>
      </c>
      <c r="H118" s="172">
        <f>H119</f>
        <v>438384.57</v>
      </c>
      <c r="I118" s="31">
        <f t="shared" si="5"/>
        <v>0.1789324775510204</v>
      </c>
      <c r="J118" s="13"/>
      <c r="K118" s="152"/>
      <c r="L118" s="153"/>
      <c r="M118" s="154"/>
      <c r="N118" s="154"/>
      <c r="O118" s="70"/>
      <c r="P118" s="70"/>
      <c r="Q118" s="71"/>
    </row>
    <row r="119" spans="1:17" ht="35.1" customHeight="1" x14ac:dyDescent="0.2">
      <c r="A119" s="41" t="s">
        <v>161</v>
      </c>
      <c r="B119" s="131" t="s">
        <v>192</v>
      </c>
      <c r="C119" s="131" t="s">
        <v>212</v>
      </c>
      <c r="D119" s="131" t="s">
        <v>193</v>
      </c>
      <c r="E119" s="131" t="s">
        <v>362</v>
      </c>
      <c r="F119" s="131" t="s">
        <v>210</v>
      </c>
      <c r="G119" s="170">
        <v>2450000</v>
      </c>
      <c r="H119" s="170">
        <v>438384.57</v>
      </c>
      <c r="I119" s="147">
        <f t="shared" si="5"/>
        <v>0.1789324775510204</v>
      </c>
      <c r="J119" s="13"/>
      <c r="K119" s="152"/>
      <c r="L119" s="153"/>
      <c r="M119" s="154"/>
      <c r="N119" s="154"/>
      <c r="O119" s="70"/>
      <c r="P119" s="70"/>
      <c r="Q119" s="71"/>
    </row>
    <row r="120" spans="1:17" ht="35.1" customHeight="1" x14ac:dyDescent="0.2">
      <c r="A120" s="38" t="s">
        <v>50</v>
      </c>
      <c r="B120" s="132" t="s">
        <v>192</v>
      </c>
      <c r="C120" s="132" t="s">
        <v>212</v>
      </c>
      <c r="D120" s="132" t="s">
        <v>193</v>
      </c>
      <c r="E120" s="132" t="s">
        <v>362</v>
      </c>
      <c r="F120" s="132" t="s">
        <v>197</v>
      </c>
      <c r="G120" s="171">
        <v>2449000</v>
      </c>
      <c r="H120" s="171">
        <v>438384.57</v>
      </c>
      <c r="I120" s="29">
        <f t="shared" si="5"/>
        <v>0.17900554103715802</v>
      </c>
      <c r="J120" s="13"/>
      <c r="K120" s="152"/>
      <c r="L120" s="153"/>
      <c r="M120" s="154"/>
      <c r="N120" s="154"/>
      <c r="O120" s="70"/>
      <c r="P120" s="70"/>
      <c r="Q120" s="71"/>
    </row>
    <row r="121" spans="1:17" ht="35.1" customHeight="1" x14ac:dyDescent="0.2">
      <c r="A121" s="38" t="s">
        <v>51</v>
      </c>
      <c r="B121" s="132" t="s">
        <v>192</v>
      </c>
      <c r="C121" s="132" t="s">
        <v>212</v>
      </c>
      <c r="D121" s="132" t="s">
        <v>193</v>
      </c>
      <c r="E121" s="132" t="s">
        <v>362</v>
      </c>
      <c r="F121" s="132" t="s">
        <v>198</v>
      </c>
      <c r="G121" s="171">
        <v>2449000</v>
      </c>
      <c r="H121" s="171">
        <v>438384.57</v>
      </c>
      <c r="I121" s="29">
        <f t="shared" si="5"/>
        <v>0.17900554103715802</v>
      </c>
      <c r="J121" s="13"/>
      <c r="K121" s="152"/>
      <c r="L121" s="153"/>
      <c r="M121" s="154"/>
      <c r="N121" s="154"/>
      <c r="O121" s="70"/>
      <c r="P121" s="70"/>
      <c r="Q121" s="71"/>
    </row>
    <row r="122" spans="1:17" ht="35.1" customHeight="1" x14ac:dyDescent="0.2">
      <c r="A122" s="38" t="s">
        <v>52</v>
      </c>
      <c r="B122" s="132" t="s">
        <v>192</v>
      </c>
      <c r="C122" s="132" t="s">
        <v>212</v>
      </c>
      <c r="D122" s="132" t="s">
        <v>193</v>
      </c>
      <c r="E122" s="132" t="s">
        <v>362</v>
      </c>
      <c r="F122" s="132" t="s">
        <v>329</v>
      </c>
      <c r="G122" s="171">
        <v>2449000</v>
      </c>
      <c r="H122" s="171">
        <v>438384.57</v>
      </c>
      <c r="I122" s="29">
        <f t="shared" si="5"/>
        <v>0.17900554103715802</v>
      </c>
      <c r="J122" s="13"/>
      <c r="K122" s="152"/>
      <c r="L122" s="153"/>
      <c r="M122" s="154"/>
      <c r="N122" s="154"/>
      <c r="O122" s="70"/>
      <c r="P122" s="70"/>
      <c r="Q122" s="71"/>
    </row>
    <row r="123" spans="1:17" ht="27.75" customHeight="1" x14ac:dyDescent="0.2">
      <c r="A123" s="38" t="s">
        <v>54</v>
      </c>
      <c r="B123" s="132" t="s">
        <v>192</v>
      </c>
      <c r="C123" s="132" t="s">
        <v>212</v>
      </c>
      <c r="D123" s="132" t="s">
        <v>193</v>
      </c>
      <c r="E123" s="132" t="s">
        <v>362</v>
      </c>
      <c r="F123" s="132" t="s">
        <v>330</v>
      </c>
      <c r="G123" s="171">
        <v>1000</v>
      </c>
      <c r="H123" s="171">
        <v>0</v>
      </c>
      <c r="I123" s="29">
        <f t="shared" si="5"/>
        <v>0</v>
      </c>
      <c r="J123" s="13"/>
      <c r="K123" s="152"/>
      <c r="L123" s="153"/>
      <c r="M123" s="154"/>
      <c r="N123" s="154"/>
      <c r="O123" s="70"/>
      <c r="P123" s="72"/>
      <c r="Q123" s="71"/>
    </row>
    <row r="124" spans="1:17" ht="35.1" customHeight="1" x14ac:dyDescent="0.2">
      <c r="A124" s="38" t="s">
        <v>55</v>
      </c>
      <c r="B124" s="132" t="s">
        <v>192</v>
      </c>
      <c r="C124" s="132" t="s">
        <v>212</v>
      </c>
      <c r="D124" s="132" t="s">
        <v>193</v>
      </c>
      <c r="E124" s="132" t="s">
        <v>362</v>
      </c>
      <c r="F124" s="132" t="s">
        <v>331</v>
      </c>
      <c r="G124" s="171">
        <v>1000</v>
      </c>
      <c r="H124" s="171">
        <v>0</v>
      </c>
      <c r="I124" s="29">
        <f t="shared" si="5"/>
        <v>0</v>
      </c>
      <c r="J124" s="13"/>
      <c r="K124" s="152"/>
      <c r="L124" s="153"/>
      <c r="M124" s="154"/>
      <c r="N124" s="154"/>
      <c r="O124" s="70"/>
      <c r="P124" s="70"/>
      <c r="Q124" s="71"/>
    </row>
    <row r="125" spans="1:17" ht="29.25" customHeight="1" x14ac:dyDescent="0.2">
      <c r="A125" s="38" t="s">
        <v>56</v>
      </c>
      <c r="B125" s="132" t="s">
        <v>192</v>
      </c>
      <c r="C125" s="132" t="s">
        <v>212</v>
      </c>
      <c r="D125" s="132" t="s">
        <v>193</v>
      </c>
      <c r="E125" s="132" t="s">
        <v>362</v>
      </c>
      <c r="F125" s="132" t="s">
        <v>334</v>
      </c>
      <c r="G125" s="171">
        <v>1000</v>
      </c>
      <c r="H125" s="171">
        <v>0</v>
      </c>
      <c r="I125" s="29">
        <f t="shared" si="5"/>
        <v>0</v>
      </c>
      <c r="J125" s="13"/>
      <c r="K125" s="152"/>
      <c r="L125" s="153"/>
      <c r="M125" s="154"/>
      <c r="N125" s="154"/>
      <c r="O125" s="67"/>
      <c r="P125" s="67"/>
      <c r="Q125" s="68"/>
    </row>
    <row r="126" spans="1:17" ht="30" customHeight="1" x14ac:dyDescent="0.25">
      <c r="A126" s="36" t="s">
        <v>141</v>
      </c>
      <c r="B126" s="133"/>
      <c r="C126" s="133"/>
      <c r="D126" s="133"/>
      <c r="E126" s="133"/>
      <c r="F126" s="133"/>
      <c r="G126" s="172">
        <f>G127+G131+G135+G139</f>
        <v>235984630</v>
      </c>
      <c r="H126" s="172">
        <f>H127+H131+H135+H139</f>
        <v>11507097.350000001</v>
      </c>
      <c r="I126" s="31">
        <f t="shared" si="5"/>
        <v>4.8762062808921078E-2</v>
      </c>
      <c r="J126" s="13"/>
      <c r="O126" s="70"/>
      <c r="P126" s="70"/>
      <c r="Q126" s="71"/>
    </row>
    <row r="127" spans="1:17" ht="36.75" customHeight="1" x14ac:dyDescent="0.25">
      <c r="A127" s="39" t="s">
        <v>169</v>
      </c>
      <c r="B127" s="132" t="s">
        <v>192</v>
      </c>
      <c r="C127" s="132" t="s">
        <v>212</v>
      </c>
      <c r="D127" s="132" t="s">
        <v>195</v>
      </c>
      <c r="E127" s="132" t="s">
        <v>363</v>
      </c>
      <c r="F127" s="132" t="s">
        <v>210</v>
      </c>
      <c r="G127" s="170">
        <v>180249350</v>
      </c>
      <c r="H127" s="170">
        <v>0</v>
      </c>
      <c r="I127" s="147">
        <f t="shared" si="5"/>
        <v>0</v>
      </c>
      <c r="J127" s="13"/>
      <c r="O127" s="70"/>
      <c r="P127" s="72"/>
      <c r="Q127" s="71"/>
    </row>
    <row r="128" spans="1:17" ht="35.1" customHeight="1" x14ac:dyDescent="0.25">
      <c r="A128" s="38" t="s">
        <v>60</v>
      </c>
      <c r="B128" s="132" t="s">
        <v>192</v>
      </c>
      <c r="C128" s="132" t="s">
        <v>212</v>
      </c>
      <c r="D128" s="132" t="s">
        <v>195</v>
      </c>
      <c r="E128" s="132" t="s">
        <v>363</v>
      </c>
      <c r="F128" s="132" t="s">
        <v>214</v>
      </c>
      <c r="G128" s="171">
        <v>180249350</v>
      </c>
      <c r="H128" s="171">
        <v>0</v>
      </c>
      <c r="I128" s="29">
        <f t="shared" si="5"/>
        <v>0</v>
      </c>
      <c r="J128" s="13"/>
      <c r="O128" s="70"/>
      <c r="P128" s="70"/>
      <c r="Q128" s="71"/>
    </row>
    <row r="129" spans="1:17" ht="23.25" customHeight="1" x14ac:dyDescent="0.25">
      <c r="A129" s="38" t="s">
        <v>61</v>
      </c>
      <c r="B129" s="132" t="s">
        <v>192</v>
      </c>
      <c r="C129" s="132" t="s">
        <v>212</v>
      </c>
      <c r="D129" s="132" t="s">
        <v>195</v>
      </c>
      <c r="E129" s="132" t="s">
        <v>363</v>
      </c>
      <c r="F129" s="132" t="s">
        <v>215</v>
      </c>
      <c r="G129" s="171">
        <v>180249350</v>
      </c>
      <c r="H129" s="171">
        <v>0</v>
      </c>
      <c r="I129" s="29">
        <f t="shared" si="5"/>
        <v>0</v>
      </c>
      <c r="J129" s="13"/>
      <c r="O129" s="70"/>
      <c r="P129" s="70"/>
      <c r="Q129" s="71"/>
    </row>
    <row r="130" spans="1:17" ht="42" customHeight="1" x14ac:dyDescent="0.25">
      <c r="A130" s="38" t="s">
        <v>63</v>
      </c>
      <c r="B130" s="132" t="s">
        <v>192</v>
      </c>
      <c r="C130" s="132" t="s">
        <v>212</v>
      </c>
      <c r="D130" s="132" t="s">
        <v>195</v>
      </c>
      <c r="E130" s="132" t="s">
        <v>363</v>
      </c>
      <c r="F130" s="132" t="s">
        <v>351</v>
      </c>
      <c r="G130" s="171">
        <v>180249350</v>
      </c>
      <c r="H130" s="171">
        <v>0</v>
      </c>
      <c r="I130" s="29">
        <f t="shared" si="5"/>
        <v>0</v>
      </c>
      <c r="J130" s="13"/>
      <c r="O130" s="70"/>
      <c r="P130" s="70"/>
      <c r="Q130" s="71"/>
    </row>
    <row r="131" spans="1:17" ht="63" customHeight="1" x14ac:dyDescent="0.25">
      <c r="A131" s="39" t="s">
        <v>217</v>
      </c>
      <c r="B131" s="132" t="s">
        <v>192</v>
      </c>
      <c r="C131" s="132" t="s">
        <v>212</v>
      </c>
      <c r="D131" s="132" t="s">
        <v>195</v>
      </c>
      <c r="E131" s="132" t="s">
        <v>365</v>
      </c>
      <c r="F131" s="132" t="s">
        <v>210</v>
      </c>
      <c r="G131" s="171">
        <v>17100000</v>
      </c>
      <c r="H131" s="171">
        <v>0</v>
      </c>
      <c r="I131" s="147">
        <f t="shared" si="5"/>
        <v>0</v>
      </c>
      <c r="J131" s="13"/>
      <c r="O131" s="70"/>
      <c r="P131" s="70"/>
      <c r="Q131" s="71"/>
    </row>
    <row r="132" spans="1:17" ht="42" customHeight="1" x14ac:dyDescent="0.25">
      <c r="A132" s="38" t="s">
        <v>60</v>
      </c>
      <c r="B132" s="132" t="s">
        <v>192</v>
      </c>
      <c r="C132" s="132" t="s">
        <v>212</v>
      </c>
      <c r="D132" s="132" t="s">
        <v>195</v>
      </c>
      <c r="E132" s="132" t="s">
        <v>365</v>
      </c>
      <c r="F132" s="132" t="s">
        <v>214</v>
      </c>
      <c r="G132" s="171">
        <v>17100000</v>
      </c>
      <c r="H132" s="171">
        <v>0</v>
      </c>
      <c r="I132" s="147">
        <f t="shared" si="5"/>
        <v>0</v>
      </c>
      <c r="J132" s="13"/>
      <c r="O132" s="70"/>
      <c r="P132" s="70"/>
      <c r="Q132" s="71"/>
    </row>
    <row r="133" spans="1:17" ht="31.5" customHeight="1" x14ac:dyDescent="0.25">
      <c r="A133" s="38" t="s">
        <v>61</v>
      </c>
      <c r="B133" s="132" t="s">
        <v>192</v>
      </c>
      <c r="C133" s="132" t="s">
        <v>212</v>
      </c>
      <c r="D133" s="132" t="s">
        <v>195</v>
      </c>
      <c r="E133" s="132" t="s">
        <v>365</v>
      </c>
      <c r="F133" s="132" t="s">
        <v>215</v>
      </c>
      <c r="G133" s="171">
        <v>17100000</v>
      </c>
      <c r="H133" s="171">
        <v>0</v>
      </c>
      <c r="I133" s="147">
        <f t="shared" si="5"/>
        <v>0</v>
      </c>
      <c r="J133" s="13"/>
      <c r="O133" s="70"/>
      <c r="P133" s="70"/>
      <c r="Q133" s="71"/>
    </row>
    <row r="134" spans="1:17" ht="42" customHeight="1" x14ac:dyDescent="0.2">
      <c r="A134" s="38" t="s">
        <v>63</v>
      </c>
      <c r="B134" s="132" t="s">
        <v>192</v>
      </c>
      <c r="C134" s="132" t="s">
        <v>212</v>
      </c>
      <c r="D134" s="132" t="s">
        <v>195</v>
      </c>
      <c r="E134" s="132" t="s">
        <v>365</v>
      </c>
      <c r="F134" s="132" t="s">
        <v>351</v>
      </c>
      <c r="G134" s="171">
        <v>17100000</v>
      </c>
      <c r="H134" s="171">
        <v>0</v>
      </c>
      <c r="I134" s="147">
        <f t="shared" si="5"/>
        <v>0</v>
      </c>
      <c r="J134" s="13"/>
      <c r="K134" s="152"/>
      <c r="L134" s="153"/>
      <c r="M134" s="154"/>
      <c r="N134" s="154"/>
      <c r="O134" s="70"/>
      <c r="P134" s="70"/>
      <c r="Q134" s="71"/>
    </row>
    <row r="135" spans="1:17" ht="57.75" customHeight="1" x14ac:dyDescent="0.2">
      <c r="A135" s="39" t="s">
        <v>142</v>
      </c>
      <c r="B135" s="131" t="s">
        <v>192</v>
      </c>
      <c r="C135" s="131" t="s">
        <v>212</v>
      </c>
      <c r="D135" s="131" t="s">
        <v>195</v>
      </c>
      <c r="E135" s="131" t="s">
        <v>364</v>
      </c>
      <c r="F135" s="131" t="s">
        <v>210</v>
      </c>
      <c r="G135" s="170">
        <v>895000</v>
      </c>
      <c r="H135" s="170">
        <v>780024.71</v>
      </c>
      <c r="I135" s="147">
        <f t="shared" si="5"/>
        <v>0.8715359888268156</v>
      </c>
      <c r="J135" s="13"/>
      <c r="K135" s="152"/>
      <c r="L135" s="153"/>
      <c r="M135" s="154"/>
      <c r="N135" s="154"/>
      <c r="O135" s="70"/>
      <c r="P135" s="72"/>
      <c r="Q135" s="71"/>
    </row>
    <row r="136" spans="1:17" ht="37.5" customHeight="1" x14ac:dyDescent="0.2">
      <c r="A136" s="38" t="s">
        <v>50</v>
      </c>
      <c r="B136" s="132" t="s">
        <v>192</v>
      </c>
      <c r="C136" s="132" t="s">
        <v>212</v>
      </c>
      <c r="D136" s="132" t="s">
        <v>195</v>
      </c>
      <c r="E136" s="132" t="s">
        <v>364</v>
      </c>
      <c r="F136" s="132" t="s">
        <v>197</v>
      </c>
      <c r="G136" s="171">
        <v>895000</v>
      </c>
      <c r="H136" s="171">
        <v>780024.71</v>
      </c>
      <c r="I136" s="147">
        <f t="shared" si="5"/>
        <v>0.8715359888268156</v>
      </c>
      <c r="J136" s="13"/>
      <c r="K136" s="152"/>
      <c r="L136" s="153"/>
      <c r="M136" s="154"/>
      <c r="N136" s="154"/>
      <c r="O136" s="70"/>
      <c r="P136" s="70"/>
      <c r="Q136" s="71"/>
    </row>
    <row r="137" spans="1:17" ht="35.1" customHeight="1" x14ac:dyDescent="0.2">
      <c r="A137" s="38" t="s">
        <v>51</v>
      </c>
      <c r="B137" s="132" t="s">
        <v>192</v>
      </c>
      <c r="C137" s="132" t="s">
        <v>212</v>
      </c>
      <c r="D137" s="132" t="s">
        <v>195</v>
      </c>
      <c r="E137" s="132" t="s">
        <v>364</v>
      </c>
      <c r="F137" s="132" t="s">
        <v>198</v>
      </c>
      <c r="G137" s="171">
        <v>895000</v>
      </c>
      <c r="H137" s="171">
        <v>780024.71</v>
      </c>
      <c r="I137" s="147">
        <f t="shared" si="5"/>
        <v>0.8715359888268156</v>
      </c>
      <c r="J137" s="13"/>
      <c r="K137" s="152"/>
      <c r="L137" s="153"/>
      <c r="M137" s="154"/>
      <c r="N137" s="154"/>
      <c r="O137" s="70"/>
      <c r="P137" s="70"/>
      <c r="Q137" s="71"/>
    </row>
    <row r="138" spans="1:17" ht="35.1" customHeight="1" x14ac:dyDescent="0.2">
      <c r="A138" s="38" t="s">
        <v>52</v>
      </c>
      <c r="B138" s="132" t="s">
        <v>192</v>
      </c>
      <c r="C138" s="132" t="s">
        <v>212</v>
      </c>
      <c r="D138" s="132" t="s">
        <v>195</v>
      </c>
      <c r="E138" s="132" t="s">
        <v>364</v>
      </c>
      <c r="F138" s="132" t="s">
        <v>329</v>
      </c>
      <c r="G138" s="171">
        <v>895000</v>
      </c>
      <c r="H138" s="171">
        <v>780024.71</v>
      </c>
      <c r="I138" s="147">
        <f t="shared" si="5"/>
        <v>0.8715359888268156</v>
      </c>
      <c r="J138" s="13"/>
      <c r="K138" s="152"/>
      <c r="L138" s="153"/>
      <c r="M138" s="154"/>
      <c r="N138" s="154"/>
      <c r="O138" s="70"/>
      <c r="P138" s="70"/>
      <c r="Q138" s="71"/>
    </row>
    <row r="139" spans="1:17" ht="50.25" customHeight="1" x14ac:dyDescent="0.2">
      <c r="A139" s="41" t="s">
        <v>161</v>
      </c>
      <c r="B139" s="131" t="s">
        <v>192</v>
      </c>
      <c r="C139" s="131" t="s">
        <v>212</v>
      </c>
      <c r="D139" s="131" t="s">
        <v>195</v>
      </c>
      <c r="E139" s="131" t="s">
        <v>366</v>
      </c>
      <c r="F139" s="131" t="s">
        <v>210</v>
      </c>
      <c r="G139" s="170">
        <v>37740280</v>
      </c>
      <c r="H139" s="170">
        <v>10727072.640000001</v>
      </c>
      <c r="I139" s="147">
        <f t="shared" ref="I139:I146" si="6">H139/G139</f>
        <v>0.28423405019782577</v>
      </c>
      <c r="J139" s="13"/>
      <c r="K139" s="152"/>
      <c r="L139" s="153"/>
      <c r="M139" s="154"/>
      <c r="N139" s="154"/>
      <c r="O139" s="70"/>
      <c r="P139" s="70"/>
      <c r="Q139" s="71"/>
    </row>
    <row r="140" spans="1:17" ht="35.1" customHeight="1" x14ac:dyDescent="0.2">
      <c r="A140" s="38" t="s">
        <v>50</v>
      </c>
      <c r="B140" s="132" t="s">
        <v>192</v>
      </c>
      <c r="C140" s="132" t="s">
        <v>212</v>
      </c>
      <c r="D140" s="132" t="s">
        <v>195</v>
      </c>
      <c r="E140" s="132" t="s">
        <v>366</v>
      </c>
      <c r="F140" s="132" t="s">
        <v>197</v>
      </c>
      <c r="G140" s="171">
        <v>11068280</v>
      </c>
      <c r="H140" s="171">
        <v>7087696.2800000003</v>
      </c>
      <c r="I140" s="29">
        <f t="shared" si="6"/>
        <v>0.64036112928115296</v>
      </c>
      <c r="J140" s="13"/>
      <c r="K140" s="152"/>
      <c r="L140" s="153"/>
      <c r="M140" s="154"/>
      <c r="N140" s="154"/>
      <c r="O140" s="70"/>
      <c r="P140" s="72"/>
      <c r="Q140" s="71"/>
    </row>
    <row r="141" spans="1:17" ht="35.1" customHeight="1" x14ac:dyDescent="0.2">
      <c r="A141" s="38" t="s">
        <v>51</v>
      </c>
      <c r="B141" s="132" t="s">
        <v>192</v>
      </c>
      <c r="C141" s="132" t="s">
        <v>212</v>
      </c>
      <c r="D141" s="132" t="s">
        <v>195</v>
      </c>
      <c r="E141" s="132" t="s">
        <v>366</v>
      </c>
      <c r="F141" s="132" t="s">
        <v>198</v>
      </c>
      <c r="G141" s="171">
        <v>11068280</v>
      </c>
      <c r="H141" s="171">
        <v>7087696.2800000003</v>
      </c>
      <c r="I141" s="29">
        <f t="shared" si="6"/>
        <v>0.64036112928115296</v>
      </c>
      <c r="J141" s="13"/>
      <c r="K141" s="152"/>
      <c r="L141" s="153"/>
      <c r="M141" s="154"/>
      <c r="N141" s="154"/>
      <c r="O141" s="70"/>
      <c r="P141" s="70"/>
      <c r="Q141" s="71"/>
    </row>
    <row r="142" spans="1:17" ht="35.1" customHeight="1" x14ac:dyDescent="0.2">
      <c r="A142" s="38" t="s">
        <v>125</v>
      </c>
      <c r="B142" s="132" t="s">
        <v>192</v>
      </c>
      <c r="C142" s="132" t="s">
        <v>212</v>
      </c>
      <c r="D142" s="132" t="s">
        <v>195</v>
      </c>
      <c r="E142" s="132" t="s">
        <v>366</v>
      </c>
      <c r="F142" s="132" t="s">
        <v>352</v>
      </c>
      <c r="G142" s="171">
        <v>2000000</v>
      </c>
      <c r="H142" s="171" t="s">
        <v>102</v>
      </c>
      <c r="I142" s="29" t="e">
        <f t="shared" si="6"/>
        <v>#VALUE!</v>
      </c>
      <c r="J142" s="13"/>
      <c r="K142" s="152"/>
      <c r="L142" s="153"/>
      <c r="M142" s="154"/>
      <c r="N142" s="154"/>
      <c r="O142" s="70"/>
      <c r="P142" s="70"/>
      <c r="Q142" s="71"/>
    </row>
    <row r="143" spans="1:17" ht="35.1" customHeight="1" x14ac:dyDescent="0.2">
      <c r="A143" s="38" t="s">
        <v>52</v>
      </c>
      <c r="B143" s="132" t="s">
        <v>192</v>
      </c>
      <c r="C143" s="132" t="s">
        <v>212</v>
      </c>
      <c r="D143" s="132" t="s">
        <v>195</v>
      </c>
      <c r="E143" s="132" t="s">
        <v>366</v>
      </c>
      <c r="F143" s="132" t="s">
        <v>329</v>
      </c>
      <c r="G143" s="171">
        <v>9068280</v>
      </c>
      <c r="H143" s="171">
        <v>7087696.2800000003</v>
      </c>
      <c r="I143" s="29">
        <f t="shared" si="6"/>
        <v>0.7815921299298213</v>
      </c>
      <c r="J143" s="13"/>
      <c r="K143" s="152"/>
      <c r="L143" s="153"/>
      <c r="M143" s="154"/>
      <c r="N143" s="154"/>
      <c r="O143" s="70"/>
      <c r="P143" s="70"/>
      <c r="Q143" s="71"/>
    </row>
    <row r="144" spans="1:17" ht="35.1" customHeight="1" x14ac:dyDescent="0.2">
      <c r="A144" s="38" t="s">
        <v>60</v>
      </c>
      <c r="B144" s="132" t="s">
        <v>192</v>
      </c>
      <c r="C144" s="132" t="s">
        <v>212</v>
      </c>
      <c r="D144" s="132" t="s">
        <v>195</v>
      </c>
      <c r="E144" s="132" t="s">
        <v>366</v>
      </c>
      <c r="F144" s="132" t="s">
        <v>214</v>
      </c>
      <c r="G144" s="171">
        <v>24672000</v>
      </c>
      <c r="H144" s="171">
        <v>3639376.36</v>
      </c>
      <c r="I144" s="29">
        <f t="shared" si="6"/>
        <v>0.14751039072632943</v>
      </c>
      <c r="J144" s="13"/>
      <c r="K144" s="152"/>
      <c r="L144" s="153"/>
      <c r="M144" s="154"/>
      <c r="N144" s="154"/>
      <c r="O144" s="70"/>
      <c r="P144" s="70"/>
      <c r="Q144" s="71"/>
    </row>
    <row r="145" spans="1:17" ht="25.5" customHeight="1" x14ac:dyDescent="0.2">
      <c r="A145" s="38" t="s">
        <v>61</v>
      </c>
      <c r="B145" s="132" t="s">
        <v>192</v>
      </c>
      <c r="C145" s="132" t="s">
        <v>212</v>
      </c>
      <c r="D145" s="132" t="s">
        <v>195</v>
      </c>
      <c r="E145" s="132" t="s">
        <v>366</v>
      </c>
      <c r="F145" s="132" t="s">
        <v>215</v>
      </c>
      <c r="G145" s="171">
        <v>24672000</v>
      </c>
      <c r="H145" s="171">
        <v>3639376.36</v>
      </c>
      <c r="I145" s="29">
        <f t="shared" si="6"/>
        <v>0.14751039072632943</v>
      </c>
      <c r="J145" s="13"/>
      <c r="K145" s="152"/>
      <c r="L145" s="153"/>
      <c r="M145" s="154"/>
      <c r="N145" s="154"/>
      <c r="O145" s="70"/>
      <c r="P145" s="70"/>
      <c r="Q145" s="71"/>
    </row>
    <row r="146" spans="1:17" ht="40.5" customHeight="1" x14ac:dyDescent="0.2">
      <c r="A146" s="38" t="s">
        <v>63</v>
      </c>
      <c r="B146" s="132" t="s">
        <v>192</v>
      </c>
      <c r="C146" s="132" t="s">
        <v>212</v>
      </c>
      <c r="D146" s="132" t="s">
        <v>195</v>
      </c>
      <c r="E146" s="132" t="s">
        <v>366</v>
      </c>
      <c r="F146" s="132" t="s">
        <v>351</v>
      </c>
      <c r="G146" s="171">
        <v>24672000</v>
      </c>
      <c r="H146" s="171">
        <v>3639376.36</v>
      </c>
      <c r="I146" s="29">
        <f t="shared" si="6"/>
        <v>0.14751039072632943</v>
      </c>
      <c r="J146" s="13"/>
      <c r="K146" s="152"/>
      <c r="L146" s="153"/>
      <c r="M146" s="154"/>
      <c r="N146" s="154"/>
      <c r="O146" s="70"/>
      <c r="P146" s="72"/>
      <c r="Q146" s="71"/>
    </row>
    <row r="147" spans="1:17" ht="27.75" customHeight="1" x14ac:dyDescent="0.2">
      <c r="A147" s="38" t="s">
        <v>54</v>
      </c>
      <c r="B147" s="132" t="s">
        <v>192</v>
      </c>
      <c r="C147" s="132" t="s">
        <v>212</v>
      </c>
      <c r="D147" s="132" t="s">
        <v>195</v>
      </c>
      <c r="E147" s="132" t="s">
        <v>366</v>
      </c>
      <c r="F147" s="132" t="s">
        <v>330</v>
      </c>
      <c r="G147" s="171">
        <v>2000000</v>
      </c>
      <c r="H147" s="171">
        <v>0</v>
      </c>
      <c r="I147" s="29">
        <f t="shared" ref="I147:I149" si="7">H147/G147</f>
        <v>0</v>
      </c>
      <c r="J147" s="13"/>
      <c r="K147" s="152"/>
      <c r="L147" s="153"/>
      <c r="M147" s="154"/>
      <c r="N147" s="154"/>
      <c r="O147" s="70"/>
      <c r="P147" s="72"/>
      <c r="Q147" s="71"/>
    </row>
    <row r="148" spans="1:17" ht="47.25" customHeight="1" x14ac:dyDescent="0.2">
      <c r="A148" s="38" t="s">
        <v>62</v>
      </c>
      <c r="B148" s="132" t="s">
        <v>192</v>
      </c>
      <c r="C148" s="132" t="s">
        <v>212</v>
      </c>
      <c r="D148" s="132" t="s">
        <v>195</v>
      </c>
      <c r="E148" s="132" t="s">
        <v>366</v>
      </c>
      <c r="F148" s="132" t="s">
        <v>353</v>
      </c>
      <c r="G148" s="171">
        <v>2000000</v>
      </c>
      <c r="H148" s="171">
        <v>0</v>
      </c>
      <c r="I148" s="29">
        <f t="shared" si="7"/>
        <v>0</v>
      </c>
      <c r="J148" s="13"/>
      <c r="K148" s="152"/>
      <c r="L148" s="153"/>
      <c r="M148" s="154"/>
      <c r="N148" s="154"/>
      <c r="O148" s="70"/>
      <c r="P148" s="72"/>
      <c r="Q148" s="71"/>
    </row>
    <row r="149" spans="1:17" ht="55.5" customHeight="1" x14ac:dyDescent="0.2">
      <c r="A149" s="38" t="s">
        <v>100</v>
      </c>
      <c r="B149" s="132" t="s">
        <v>192</v>
      </c>
      <c r="C149" s="132" t="s">
        <v>212</v>
      </c>
      <c r="D149" s="132" t="s">
        <v>195</v>
      </c>
      <c r="E149" s="132" t="s">
        <v>366</v>
      </c>
      <c r="F149" s="132" t="s">
        <v>354</v>
      </c>
      <c r="G149" s="171">
        <v>2000000</v>
      </c>
      <c r="H149" s="171">
        <v>0</v>
      </c>
      <c r="I149" s="29">
        <f t="shared" si="7"/>
        <v>0</v>
      </c>
      <c r="J149" s="13"/>
      <c r="K149" s="152"/>
      <c r="L149" s="153"/>
      <c r="M149" s="154"/>
      <c r="N149" s="154"/>
      <c r="O149" s="70"/>
      <c r="P149" s="72"/>
      <c r="Q149" s="71"/>
    </row>
    <row r="150" spans="1:17" ht="22.5" customHeight="1" x14ac:dyDescent="0.2">
      <c r="A150" s="38" t="s">
        <v>179</v>
      </c>
      <c r="B150" s="132" t="s">
        <v>192</v>
      </c>
      <c r="C150" s="132" t="s">
        <v>212</v>
      </c>
      <c r="D150" s="132" t="s">
        <v>195</v>
      </c>
      <c r="E150" s="132" t="s">
        <v>366</v>
      </c>
      <c r="F150" s="132" t="s">
        <v>355</v>
      </c>
      <c r="G150" s="171">
        <v>0</v>
      </c>
      <c r="H150" s="171">
        <v>0</v>
      </c>
      <c r="I150" s="29"/>
      <c r="J150" s="13"/>
      <c r="K150" s="152"/>
      <c r="L150" s="153"/>
      <c r="M150" s="154"/>
      <c r="N150" s="154"/>
      <c r="O150" s="70"/>
      <c r="P150" s="72"/>
      <c r="Q150" s="71"/>
    </row>
    <row r="151" spans="1:17" ht="36" customHeight="1" x14ac:dyDescent="0.2">
      <c r="A151" s="38" t="s">
        <v>180</v>
      </c>
      <c r="B151" s="132" t="s">
        <v>192</v>
      </c>
      <c r="C151" s="132" t="s">
        <v>212</v>
      </c>
      <c r="D151" s="132" t="s">
        <v>195</v>
      </c>
      <c r="E151" s="132" t="s">
        <v>366</v>
      </c>
      <c r="F151" s="132" t="s">
        <v>356</v>
      </c>
      <c r="G151" s="171">
        <v>0</v>
      </c>
      <c r="H151" s="171">
        <v>0</v>
      </c>
      <c r="I151" s="29"/>
      <c r="J151" s="13"/>
      <c r="K151" s="152"/>
      <c r="L151" s="153"/>
      <c r="M151" s="154"/>
      <c r="N151" s="154"/>
      <c r="O151" s="70"/>
      <c r="P151" s="71"/>
      <c r="Q151" s="71"/>
    </row>
    <row r="152" spans="1:17" ht="42.75" customHeight="1" x14ac:dyDescent="0.2">
      <c r="A152" s="41" t="s">
        <v>378</v>
      </c>
      <c r="B152" s="131" t="s">
        <v>192</v>
      </c>
      <c r="C152" s="131" t="s">
        <v>212</v>
      </c>
      <c r="D152" s="131" t="s">
        <v>195</v>
      </c>
      <c r="E152" s="131" t="s">
        <v>381</v>
      </c>
      <c r="F152" s="131" t="s">
        <v>210</v>
      </c>
      <c r="G152" s="170">
        <v>1430338.05</v>
      </c>
      <c r="H152" s="170">
        <v>0</v>
      </c>
      <c r="I152" s="147">
        <f t="shared" ref="I152:I159" si="8">H152/G152</f>
        <v>0</v>
      </c>
      <c r="J152" s="13"/>
      <c r="K152" s="152"/>
      <c r="L152" s="153"/>
      <c r="M152" s="154"/>
      <c r="N152" s="154"/>
      <c r="O152" s="70"/>
      <c r="P152" s="71"/>
      <c r="Q152" s="71"/>
    </row>
    <row r="153" spans="1:17" ht="36" customHeight="1" x14ac:dyDescent="0.2">
      <c r="A153" s="38" t="s">
        <v>50</v>
      </c>
      <c r="B153" s="132" t="s">
        <v>192</v>
      </c>
      <c r="C153" s="132" t="s">
        <v>212</v>
      </c>
      <c r="D153" s="132" t="s">
        <v>195</v>
      </c>
      <c r="E153" s="132" t="s">
        <v>381</v>
      </c>
      <c r="F153" s="132" t="s">
        <v>197</v>
      </c>
      <c r="G153" s="171">
        <v>1430338.05</v>
      </c>
      <c r="H153" s="171">
        <v>0</v>
      </c>
      <c r="I153" s="147">
        <f t="shared" si="8"/>
        <v>0</v>
      </c>
      <c r="J153" s="13"/>
      <c r="K153" s="152"/>
      <c r="L153" s="153"/>
      <c r="M153" s="154"/>
      <c r="N153" s="154"/>
      <c r="O153" s="70"/>
      <c r="P153" s="71"/>
      <c r="Q153" s="71"/>
    </row>
    <row r="154" spans="1:17" ht="36" customHeight="1" x14ac:dyDescent="0.2">
      <c r="A154" s="38" t="s">
        <v>51</v>
      </c>
      <c r="B154" s="132" t="s">
        <v>192</v>
      </c>
      <c r="C154" s="132" t="s">
        <v>212</v>
      </c>
      <c r="D154" s="132" t="s">
        <v>195</v>
      </c>
      <c r="E154" s="132" t="s">
        <v>381</v>
      </c>
      <c r="F154" s="132" t="s">
        <v>198</v>
      </c>
      <c r="G154" s="171">
        <v>1430338.05</v>
      </c>
      <c r="H154" s="171">
        <v>0</v>
      </c>
      <c r="I154" s="147">
        <f t="shared" si="8"/>
        <v>0</v>
      </c>
      <c r="J154" s="13"/>
      <c r="K154" s="152"/>
      <c r="L154" s="153"/>
      <c r="M154" s="154"/>
      <c r="N154" s="154"/>
      <c r="O154" s="70"/>
      <c r="P154" s="71"/>
      <c r="Q154" s="71"/>
    </row>
    <row r="155" spans="1:17" ht="29.25" customHeight="1" x14ac:dyDescent="0.2">
      <c r="A155" s="38" t="s">
        <v>52</v>
      </c>
      <c r="B155" s="132" t="s">
        <v>192</v>
      </c>
      <c r="C155" s="132" t="s">
        <v>212</v>
      </c>
      <c r="D155" s="132" t="s">
        <v>195</v>
      </c>
      <c r="E155" s="132" t="s">
        <v>381</v>
      </c>
      <c r="F155" s="132" t="s">
        <v>329</v>
      </c>
      <c r="G155" s="171">
        <v>1430338.05</v>
      </c>
      <c r="H155" s="171">
        <v>0</v>
      </c>
      <c r="I155" s="147">
        <f t="shared" si="8"/>
        <v>0</v>
      </c>
      <c r="J155" s="13"/>
      <c r="K155" s="152"/>
      <c r="L155" s="153"/>
      <c r="M155" s="154"/>
      <c r="N155" s="154"/>
      <c r="O155" s="70"/>
      <c r="P155" s="71"/>
      <c r="Q155" s="71"/>
    </row>
    <row r="156" spans="1:17" ht="43.5" customHeight="1" x14ac:dyDescent="0.2">
      <c r="A156" s="41" t="s">
        <v>379</v>
      </c>
      <c r="B156" s="131" t="s">
        <v>192</v>
      </c>
      <c r="C156" s="131" t="s">
        <v>212</v>
      </c>
      <c r="D156" s="131" t="s">
        <v>195</v>
      </c>
      <c r="E156" s="131" t="s">
        <v>380</v>
      </c>
      <c r="F156" s="131" t="s">
        <v>210</v>
      </c>
      <c r="G156" s="170">
        <v>321843.95</v>
      </c>
      <c r="H156" s="170">
        <v>0</v>
      </c>
      <c r="I156" s="147">
        <f t="shared" si="8"/>
        <v>0</v>
      </c>
      <c r="J156" s="13"/>
      <c r="K156" s="152"/>
      <c r="L156" s="153"/>
      <c r="M156" s="154"/>
      <c r="N156" s="154"/>
      <c r="O156" s="70"/>
      <c r="P156" s="71"/>
      <c r="Q156" s="71"/>
    </row>
    <row r="157" spans="1:17" ht="36" customHeight="1" x14ac:dyDescent="0.2">
      <c r="A157" s="38" t="s">
        <v>50</v>
      </c>
      <c r="B157" s="132" t="s">
        <v>192</v>
      </c>
      <c r="C157" s="132" t="s">
        <v>212</v>
      </c>
      <c r="D157" s="132" t="s">
        <v>195</v>
      </c>
      <c r="E157" s="132" t="s">
        <v>380</v>
      </c>
      <c r="F157" s="132" t="s">
        <v>197</v>
      </c>
      <c r="G157" s="171">
        <v>321843.95</v>
      </c>
      <c r="H157" s="171">
        <v>0</v>
      </c>
      <c r="I157" s="147">
        <f t="shared" si="8"/>
        <v>0</v>
      </c>
      <c r="J157" s="13"/>
      <c r="K157" s="152"/>
      <c r="L157" s="153"/>
      <c r="M157" s="154"/>
      <c r="N157" s="154"/>
      <c r="O157" s="70"/>
      <c r="P157" s="71"/>
      <c r="Q157" s="71"/>
    </row>
    <row r="158" spans="1:17" ht="36" customHeight="1" x14ac:dyDescent="0.2">
      <c r="A158" s="38" t="s">
        <v>51</v>
      </c>
      <c r="B158" s="132" t="s">
        <v>192</v>
      </c>
      <c r="C158" s="132" t="s">
        <v>212</v>
      </c>
      <c r="D158" s="132" t="s">
        <v>195</v>
      </c>
      <c r="E158" s="132" t="s">
        <v>380</v>
      </c>
      <c r="F158" s="132" t="s">
        <v>198</v>
      </c>
      <c r="G158" s="171">
        <v>321843.95</v>
      </c>
      <c r="H158" s="171">
        <v>0</v>
      </c>
      <c r="I158" s="147">
        <f t="shared" si="8"/>
        <v>0</v>
      </c>
      <c r="J158" s="13"/>
      <c r="K158" s="152"/>
      <c r="L158" s="153"/>
      <c r="M158" s="154"/>
      <c r="N158" s="154"/>
      <c r="O158" s="70"/>
      <c r="P158" s="71"/>
      <c r="Q158" s="71"/>
    </row>
    <row r="159" spans="1:17" ht="29.25" customHeight="1" x14ac:dyDescent="0.2">
      <c r="A159" s="38" t="s">
        <v>52</v>
      </c>
      <c r="B159" s="132" t="s">
        <v>192</v>
      </c>
      <c r="C159" s="132" t="s">
        <v>212</v>
      </c>
      <c r="D159" s="132" t="s">
        <v>195</v>
      </c>
      <c r="E159" s="132" t="s">
        <v>380</v>
      </c>
      <c r="F159" s="132" t="s">
        <v>329</v>
      </c>
      <c r="G159" s="171">
        <v>321843.95</v>
      </c>
      <c r="H159" s="171">
        <v>0</v>
      </c>
      <c r="I159" s="147">
        <f t="shared" si="8"/>
        <v>0</v>
      </c>
      <c r="J159" s="13"/>
      <c r="K159" s="152"/>
      <c r="L159" s="153"/>
      <c r="M159" s="154"/>
      <c r="N159" s="154"/>
      <c r="O159" s="70"/>
      <c r="P159" s="71"/>
      <c r="Q159" s="71"/>
    </row>
    <row r="160" spans="1:17" ht="33" customHeight="1" x14ac:dyDescent="0.25">
      <c r="A160" s="36" t="s">
        <v>170</v>
      </c>
      <c r="B160" s="133"/>
      <c r="C160" s="133"/>
      <c r="D160" s="133"/>
      <c r="E160" s="133"/>
      <c r="F160" s="133"/>
      <c r="G160" s="172">
        <f>G161+G165+G169+G177+G181+G185+G189+G193+G197+G209+G201+G205</f>
        <v>100632900.14</v>
      </c>
      <c r="H160" s="172">
        <f>H161+H165+H169+H177+H181+H185+H189+H193+H197+H209+H201+H205</f>
        <v>20549739.380000003</v>
      </c>
      <c r="I160" s="31">
        <f>H160/G160</f>
        <v>0.20420498019446229</v>
      </c>
      <c r="J160" s="13"/>
      <c r="O160" s="70"/>
      <c r="P160" s="70"/>
      <c r="Q160" s="71"/>
    </row>
    <row r="161" spans="1:17" ht="86.25" customHeight="1" x14ac:dyDescent="0.25">
      <c r="A161" s="39" t="s">
        <v>171</v>
      </c>
      <c r="B161" s="131" t="s">
        <v>192</v>
      </c>
      <c r="C161" s="131" t="s">
        <v>212</v>
      </c>
      <c r="D161" s="131" t="s">
        <v>209</v>
      </c>
      <c r="E161" s="131" t="s">
        <v>367</v>
      </c>
      <c r="F161" s="131" t="s">
        <v>210</v>
      </c>
      <c r="G161" s="170">
        <v>10550100</v>
      </c>
      <c r="H161" s="170">
        <v>0</v>
      </c>
      <c r="I161" s="147">
        <f t="shared" ref="I161:I164" si="9">H161/G161</f>
        <v>0</v>
      </c>
      <c r="J161" s="13"/>
      <c r="O161" s="70"/>
      <c r="P161" s="72"/>
      <c r="Q161" s="71"/>
    </row>
    <row r="162" spans="1:17" ht="35.1" customHeight="1" x14ac:dyDescent="0.25">
      <c r="A162" s="38" t="s">
        <v>50</v>
      </c>
      <c r="B162" s="132" t="s">
        <v>192</v>
      </c>
      <c r="C162" s="132" t="s">
        <v>212</v>
      </c>
      <c r="D162" s="132" t="s">
        <v>209</v>
      </c>
      <c r="E162" s="132" t="s">
        <v>367</v>
      </c>
      <c r="F162" s="132" t="s">
        <v>197</v>
      </c>
      <c r="G162" s="171">
        <v>10550100</v>
      </c>
      <c r="H162" s="171">
        <v>0</v>
      </c>
      <c r="I162" s="29">
        <f t="shared" si="9"/>
        <v>0</v>
      </c>
      <c r="J162" s="13"/>
      <c r="O162" s="70"/>
      <c r="P162" s="72"/>
      <c r="Q162" s="71"/>
    </row>
    <row r="163" spans="1:17" ht="35.1" customHeight="1" x14ac:dyDescent="0.25">
      <c r="A163" s="38" t="s">
        <v>51</v>
      </c>
      <c r="B163" s="132" t="s">
        <v>192</v>
      </c>
      <c r="C163" s="132" t="s">
        <v>212</v>
      </c>
      <c r="D163" s="132" t="s">
        <v>209</v>
      </c>
      <c r="E163" s="132" t="s">
        <v>367</v>
      </c>
      <c r="F163" s="132" t="s">
        <v>198</v>
      </c>
      <c r="G163" s="171">
        <v>10550100</v>
      </c>
      <c r="H163" s="171">
        <v>0</v>
      </c>
      <c r="I163" s="29">
        <f t="shared" si="9"/>
        <v>0</v>
      </c>
      <c r="J163" s="13"/>
      <c r="O163" s="70"/>
      <c r="P163" s="70"/>
      <c r="Q163" s="71"/>
    </row>
    <row r="164" spans="1:17" ht="30" customHeight="1" x14ac:dyDescent="0.2">
      <c r="A164" s="38" t="s">
        <v>52</v>
      </c>
      <c r="B164" s="132" t="s">
        <v>192</v>
      </c>
      <c r="C164" s="132" t="s">
        <v>212</v>
      </c>
      <c r="D164" s="132" t="s">
        <v>209</v>
      </c>
      <c r="E164" s="132" t="s">
        <v>367</v>
      </c>
      <c r="F164" s="132" t="s">
        <v>329</v>
      </c>
      <c r="G164" s="171">
        <v>10550100</v>
      </c>
      <c r="H164" s="171">
        <v>0</v>
      </c>
      <c r="I164" s="29">
        <f t="shared" si="9"/>
        <v>0</v>
      </c>
      <c r="J164" s="13"/>
      <c r="K164" s="152"/>
      <c r="L164" s="153"/>
      <c r="M164" s="154"/>
      <c r="N164" s="154"/>
      <c r="O164" s="70"/>
      <c r="P164" s="70"/>
      <c r="Q164" s="71"/>
    </row>
    <row r="165" spans="1:17" ht="47.25" customHeight="1" x14ac:dyDescent="0.2">
      <c r="A165" s="41" t="s">
        <v>184</v>
      </c>
      <c r="B165" s="131" t="s">
        <v>192</v>
      </c>
      <c r="C165" s="131" t="s">
        <v>212</v>
      </c>
      <c r="D165" s="131" t="s">
        <v>209</v>
      </c>
      <c r="E165" s="131" t="s">
        <v>368</v>
      </c>
      <c r="F165" s="131" t="s">
        <v>210</v>
      </c>
      <c r="G165" s="170">
        <v>500000</v>
      </c>
      <c r="H165" s="170">
        <v>300000</v>
      </c>
      <c r="I165" s="147">
        <f t="shared" ref="I165:I168" si="10">H165/G165</f>
        <v>0.6</v>
      </c>
      <c r="J165" s="13"/>
      <c r="K165" s="152"/>
      <c r="L165" s="153"/>
      <c r="M165" s="154"/>
      <c r="N165" s="154"/>
      <c r="O165" s="70"/>
      <c r="P165" s="70"/>
      <c r="Q165" s="71"/>
    </row>
    <row r="166" spans="1:17" ht="35.1" customHeight="1" x14ac:dyDescent="0.2">
      <c r="A166" s="38" t="s">
        <v>50</v>
      </c>
      <c r="B166" s="132" t="s">
        <v>192</v>
      </c>
      <c r="C166" s="132" t="s">
        <v>212</v>
      </c>
      <c r="D166" s="132" t="s">
        <v>209</v>
      </c>
      <c r="E166" s="132" t="s">
        <v>368</v>
      </c>
      <c r="F166" s="132" t="s">
        <v>197</v>
      </c>
      <c r="G166" s="171">
        <v>500000</v>
      </c>
      <c r="H166" s="171">
        <v>300000</v>
      </c>
      <c r="I166" s="29">
        <f t="shared" si="10"/>
        <v>0.6</v>
      </c>
      <c r="J166" s="13"/>
      <c r="K166" s="152"/>
      <c r="L166" s="153"/>
      <c r="M166" s="154"/>
      <c r="N166" s="154"/>
      <c r="O166" s="70"/>
      <c r="P166" s="72"/>
      <c r="Q166" s="71"/>
    </row>
    <row r="167" spans="1:17" ht="35.1" customHeight="1" x14ac:dyDescent="0.2">
      <c r="A167" s="38" t="s">
        <v>51</v>
      </c>
      <c r="B167" s="132" t="s">
        <v>192</v>
      </c>
      <c r="C167" s="132" t="s">
        <v>212</v>
      </c>
      <c r="D167" s="132" t="s">
        <v>209</v>
      </c>
      <c r="E167" s="132" t="s">
        <v>368</v>
      </c>
      <c r="F167" s="132" t="s">
        <v>198</v>
      </c>
      <c r="G167" s="171">
        <v>500000</v>
      </c>
      <c r="H167" s="171">
        <v>300000</v>
      </c>
      <c r="I167" s="29">
        <f t="shared" si="10"/>
        <v>0.6</v>
      </c>
      <c r="J167" s="13"/>
      <c r="K167" s="152"/>
      <c r="L167" s="153"/>
      <c r="M167" s="154"/>
      <c r="N167" s="154"/>
      <c r="O167" s="70"/>
      <c r="P167" s="72"/>
      <c r="Q167" s="71"/>
    </row>
    <row r="168" spans="1:17" ht="35.1" customHeight="1" x14ac:dyDescent="0.2">
      <c r="A168" s="38" t="s">
        <v>52</v>
      </c>
      <c r="B168" s="132" t="s">
        <v>192</v>
      </c>
      <c r="C168" s="132" t="s">
        <v>212</v>
      </c>
      <c r="D168" s="132" t="s">
        <v>209</v>
      </c>
      <c r="E168" s="132" t="s">
        <v>368</v>
      </c>
      <c r="F168" s="132" t="s">
        <v>329</v>
      </c>
      <c r="G168" s="171">
        <v>500000</v>
      </c>
      <c r="H168" s="171">
        <v>300000</v>
      </c>
      <c r="I168" s="29">
        <f t="shared" si="10"/>
        <v>0.6</v>
      </c>
      <c r="J168" s="13"/>
      <c r="K168" s="152"/>
      <c r="L168" s="153"/>
      <c r="M168" s="154"/>
      <c r="N168" s="154"/>
      <c r="O168" s="70"/>
      <c r="P168" s="70"/>
      <c r="Q168" s="71"/>
    </row>
    <row r="169" spans="1:17" ht="35.1" customHeight="1" x14ac:dyDescent="0.2">
      <c r="A169" s="39" t="s">
        <v>143</v>
      </c>
      <c r="B169" s="131" t="s">
        <v>192</v>
      </c>
      <c r="C169" s="131" t="s">
        <v>212</v>
      </c>
      <c r="D169" s="131" t="s">
        <v>209</v>
      </c>
      <c r="E169" s="131" t="s">
        <v>369</v>
      </c>
      <c r="F169" s="131" t="s">
        <v>210</v>
      </c>
      <c r="G169" s="170">
        <v>52334000</v>
      </c>
      <c r="H169" s="170">
        <v>5954537.5899999999</v>
      </c>
      <c r="I169" s="147">
        <f t="shared" ref="I169:I200" si="11">H169/G169</f>
        <v>0.11377952363664157</v>
      </c>
      <c r="J169" s="13"/>
      <c r="K169" s="152"/>
      <c r="L169" s="153"/>
      <c r="M169" s="154"/>
      <c r="N169" s="154"/>
      <c r="O169" s="70"/>
      <c r="P169" s="70"/>
      <c r="Q169" s="71"/>
    </row>
    <row r="170" spans="1:17" ht="35.1" customHeight="1" x14ac:dyDescent="0.2">
      <c r="A170" s="38" t="s">
        <v>50</v>
      </c>
      <c r="B170" s="132" t="s">
        <v>192</v>
      </c>
      <c r="C170" s="132" t="s">
        <v>212</v>
      </c>
      <c r="D170" s="132" t="s">
        <v>209</v>
      </c>
      <c r="E170" s="132" t="s">
        <v>369</v>
      </c>
      <c r="F170" s="132" t="s">
        <v>197</v>
      </c>
      <c r="G170" s="171">
        <v>19134000</v>
      </c>
      <c r="H170" s="171">
        <v>5954537.5899999999</v>
      </c>
      <c r="I170" s="29">
        <f t="shared" si="11"/>
        <v>0.31120192275530467</v>
      </c>
      <c r="J170" s="13"/>
      <c r="K170" s="152"/>
      <c r="L170" s="153"/>
      <c r="M170" s="154"/>
      <c r="N170" s="154"/>
      <c r="O170" s="70"/>
      <c r="P170" s="72"/>
      <c r="Q170" s="71"/>
    </row>
    <row r="171" spans="1:17" ht="35.1" customHeight="1" x14ac:dyDescent="0.2">
      <c r="A171" s="38" t="s">
        <v>51</v>
      </c>
      <c r="B171" s="132" t="s">
        <v>192</v>
      </c>
      <c r="C171" s="132" t="s">
        <v>212</v>
      </c>
      <c r="D171" s="132" t="s">
        <v>209</v>
      </c>
      <c r="E171" s="132" t="s">
        <v>369</v>
      </c>
      <c r="F171" s="132" t="s">
        <v>198</v>
      </c>
      <c r="G171" s="171">
        <v>19134000</v>
      </c>
      <c r="H171" s="171">
        <v>5954537.5899999999</v>
      </c>
      <c r="I171" s="29">
        <f t="shared" si="11"/>
        <v>0.31120192275530467</v>
      </c>
      <c r="J171" s="13"/>
      <c r="K171" s="152"/>
      <c r="L171" s="153"/>
      <c r="M171" s="154"/>
      <c r="N171" s="154"/>
      <c r="O171" s="70"/>
      <c r="P171" s="70"/>
      <c r="Q171" s="71"/>
    </row>
    <row r="172" spans="1:17" ht="35.1" customHeight="1" x14ac:dyDescent="0.2">
      <c r="A172" s="38" t="s">
        <v>52</v>
      </c>
      <c r="B172" s="132" t="s">
        <v>192</v>
      </c>
      <c r="C172" s="132" t="s">
        <v>212</v>
      </c>
      <c r="D172" s="132" t="s">
        <v>209</v>
      </c>
      <c r="E172" s="132" t="s">
        <v>369</v>
      </c>
      <c r="F172" s="132" t="s">
        <v>329</v>
      </c>
      <c r="G172" s="171">
        <v>10834000</v>
      </c>
      <c r="H172" s="171">
        <v>2736771.46</v>
      </c>
      <c r="I172" s="29">
        <f t="shared" ref="I172:I180" si="12">H172/G172</f>
        <v>0.25260951264537568</v>
      </c>
      <c r="J172" s="13"/>
      <c r="K172" s="152"/>
      <c r="L172" s="153"/>
      <c r="M172" s="154"/>
      <c r="N172" s="154"/>
      <c r="O172" s="70"/>
      <c r="P172" s="72"/>
      <c r="Q172" s="71"/>
    </row>
    <row r="173" spans="1:17" ht="28.5" customHeight="1" x14ac:dyDescent="0.2">
      <c r="A173" s="38" t="s">
        <v>53</v>
      </c>
      <c r="B173" s="132" t="s">
        <v>192</v>
      </c>
      <c r="C173" s="132" t="s">
        <v>212</v>
      </c>
      <c r="D173" s="132" t="s">
        <v>209</v>
      </c>
      <c r="E173" s="132" t="s">
        <v>369</v>
      </c>
      <c r="F173" s="132" t="s">
        <v>199</v>
      </c>
      <c r="G173" s="171">
        <v>8300000</v>
      </c>
      <c r="H173" s="171">
        <v>3217766.13</v>
      </c>
      <c r="I173" s="29">
        <f t="shared" si="12"/>
        <v>0.38768266626506021</v>
      </c>
      <c r="J173" s="13"/>
      <c r="K173" s="152"/>
      <c r="L173" s="153"/>
      <c r="M173" s="154"/>
      <c r="N173" s="154"/>
      <c r="O173" s="70"/>
      <c r="P173" s="70"/>
      <c r="Q173" s="71"/>
    </row>
    <row r="174" spans="1:17" ht="28.5" customHeight="1" x14ac:dyDescent="0.2">
      <c r="A174" s="38" t="s">
        <v>60</v>
      </c>
      <c r="B174" s="132" t="s">
        <v>192</v>
      </c>
      <c r="C174" s="132" t="s">
        <v>212</v>
      </c>
      <c r="D174" s="132" t="s">
        <v>209</v>
      </c>
      <c r="E174" s="132" t="s">
        <v>369</v>
      </c>
      <c r="F174" s="132" t="s">
        <v>214</v>
      </c>
      <c r="G174" s="171">
        <v>33200000</v>
      </c>
      <c r="H174" s="171">
        <v>0</v>
      </c>
      <c r="I174" s="29">
        <f t="shared" si="12"/>
        <v>0</v>
      </c>
      <c r="J174" s="13"/>
      <c r="K174" s="152"/>
      <c r="L174" s="153"/>
      <c r="M174" s="154"/>
      <c r="N174" s="154"/>
      <c r="O174" s="70"/>
      <c r="P174" s="70"/>
      <c r="Q174" s="71"/>
    </row>
    <row r="175" spans="1:17" ht="28.5" customHeight="1" x14ac:dyDescent="0.2">
      <c r="A175" s="38" t="s">
        <v>61</v>
      </c>
      <c r="B175" s="132" t="s">
        <v>192</v>
      </c>
      <c r="C175" s="132" t="s">
        <v>212</v>
      </c>
      <c r="D175" s="132" t="s">
        <v>209</v>
      </c>
      <c r="E175" s="132" t="s">
        <v>369</v>
      </c>
      <c r="F175" s="132" t="s">
        <v>215</v>
      </c>
      <c r="G175" s="171">
        <v>33200000</v>
      </c>
      <c r="H175" s="171">
        <v>0</v>
      </c>
      <c r="I175" s="29">
        <f t="shared" si="12"/>
        <v>0</v>
      </c>
      <c r="J175" s="13"/>
      <c r="K175" s="152"/>
      <c r="L175" s="153"/>
      <c r="M175" s="154"/>
      <c r="N175" s="154"/>
      <c r="O175" s="70"/>
      <c r="P175" s="72"/>
      <c r="Q175" s="71"/>
    </row>
    <row r="176" spans="1:17" ht="48" customHeight="1" x14ac:dyDescent="0.2">
      <c r="A176" s="38" t="s">
        <v>63</v>
      </c>
      <c r="B176" s="132" t="s">
        <v>192</v>
      </c>
      <c r="C176" s="132" t="s">
        <v>212</v>
      </c>
      <c r="D176" s="132" t="s">
        <v>209</v>
      </c>
      <c r="E176" s="132" t="s">
        <v>369</v>
      </c>
      <c r="F176" s="132" t="s">
        <v>351</v>
      </c>
      <c r="G176" s="171">
        <v>33200000</v>
      </c>
      <c r="H176" s="171">
        <v>0</v>
      </c>
      <c r="I176" s="29">
        <f t="shared" si="12"/>
        <v>0</v>
      </c>
      <c r="J176" s="13"/>
      <c r="K176" s="152"/>
      <c r="L176" s="153"/>
      <c r="M176" s="154"/>
      <c r="N176" s="154"/>
      <c r="O176" s="70"/>
      <c r="P176" s="72"/>
      <c r="Q176" s="71"/>
    </row>
    <row r="177" spans="1:17" ht="35.1" customHeight="1" x14ac:dyDescent="0.2">
      <c r="A177" s="39" t="s">
        <v>144</v>
      </c>
      <c r="B177" s="131" t="s">
        <v>192</v>
      </c>
      <c r="C177" s="131" t="s">
        <v>212</v>
      </c>
      <c r="D177" s="131" t="s">
        <v>209</v>
      </c>
      <c r="E177" s="131" t="s">
        <v>370</v>
      </c>
      <c r="F177" s="131" t="s">
        <v>210</v>
      </c>
      <c r="G177" s="170">
        <v>22054300</v>
      </c>
      <c r="H177" s="170">
        <v>11556997.33</v>
      </c>
      <c r="I177" s="147">
        <f t="shared" si="12"/>
        <v>0.52402467228613014</v>
      </c>
      <c r="J177" s="13"/>
      <c r="K177" s="152"/>
      <c r="L177" s="153"/>
      <c r="M177" s="154"/>
      <c r="N177" s="154"/>
      <c r="O177" s="70"/>
      <c r="P177" s="70"/>
      <c r="Q177" s="71"/>
    </row>
    <row r="178" spans="1:17" ht="35.1" customHeight="1" x14ac:dyDescent="0.2">
      <c r="A178" s="38" t="s">
        <v>50</v>
      </c>
      <c r="B178" s="132" t="s">
        <v>192</v>
      </c>
      <c r="C178" s="132" t="s">
        <v>212</v>
      </c>
      <c r="D178" s="132" t="s">
        <v>209</v>
      </c>
      <c r="E178" s="132" t="s">
        <v>370</v>
      </c>
      <c r="F178" s="132" t="s">
        <v>197</v>
      </c>
      <c r="G178" s="171">
        <v>22054300</v>
      </c>
      <c r="H178" s="171">
        <v>11556997.33</v>
      </c>
      <c r="I178" s="29">
        <f t="shared" si="12"/>
        <v>0.52402467228613014</v>
      </c>
      <c r="J178" s="13"/>
      <c r="K178" s="152"/>
      <c r="L178" s="153"/>
      <c r="M178" s="154"/>
      <c r="N178" s="154"/>
      <c r="O178" s="70"/>
      <c r="P178" s="70"/>
      <c r="Q178" s="71"/>
    </row>
    <row r="179" spans="1:17" ht="35.1" customHeight="1" x14ac:dyDescent="0.2">
      <c r="A179" s="38" t="s">
        <v>51</v>
      </c>
      <c r="B179" s="132" t="s">
        <v>192</v>
      </c>
      <c r="C179" s="132" t="s">
        <v>212</v>
      </c>
      <c r="D179" s="132" t="s">
        <v>209</v>
      </c>
      <c r="E179" s="132" t="s">
        <v>370</v>
      </c>
      <c r="F179" s="132" t="s">
        <v>198</v>
      </c>
      <c r="G179" s="171">
        <v>22054300</v>
      </c>
      <c r="H179" s="171">
        <v>11556997.33</v>
      </c>
      <c r="I179" s="29">
        <f t="shared" si="12"/>
        <v>0.52402467228613014</v>
      </c>
      <c r="J179" s="13"/>
      <c r="K179" s="152"/>
      <c r="L179" s="153"/>
      <c r="M179" s="154"/>
      <c r="N179" s="154"/>
      <c r="O179" s="70"/>
      <c r="P179" s="72"/>
      <c r="Q179" s="71"/>
    </row>
    <row r="180" spans="1:17" ht="30" customHeight="1" x14ac:dyDescent="0.2">
      <c r="A180" s="38" t="s">
        <v>52</v>
      </c>
      <c r="B180" s="132" t="s">
        <v>192</v>
      </c>
      <c r="C180" s="132" t="s">
        <v>212</v>
      </c>
      <c r="D180" s="132" t="s">
        <v>209</v>
      </c>
      <c r="E180" s="132" t="s">
        <v>370</v>
      </c>
      <c r="F180" s="132" t="s">
        <v>329</v>
      </c>
      <c r="G180" s="171">
        <v>22054300</v>
      </c>
      <c r="H180" s="171">
        <v>11556997.33</v>
      </c>
      <c r="I180" s="29">
        <f t="shared" si="12"/>
        <v>0.52402467228613014</v>
      </c>
      <c r="K180" s="152"/>
      <c r="L180" s="153"/>
      <c r="M180" s="154"/>
      <c r="N180" s="154"/>
      <c r="O180" s="70"/>
      <c r="P180" s="72"/>
      <c r="Q180" s="71"/>
    </row>
    <row r="181" spans="1:17" ht="35.1" customHeight="1" x14ac:dyDescent="0.2">
      <c r="A181" s="39" t="s">
        <v>145</v>
      </c>
      <c r="B181" s="132" t="s">
        <v>192</v>
      </c>
      <c r="C181" s="132" t="s">
        <v>212</v>
      </c>
      <c r="D181" s="132" t="s">
        <v>209</v>
      </c>
      <c r="E181" s="132" t="s">
        <v>371</v>
      </c>
      <c r="F181" s="131" t="s">
        <v>210</v>
      </c>
      <c r="G181" s="171">
        <v>900000</v>
      </c>
      <c r="H181" s="171">
        <v>22000</v>
      </c>
      <c r="I181" s="29">
        <f t="shared" ref="I181:I192" si="13">H181/G181</f>
        <v>2.4444444444444446E-2</v>
      </c>
      <c r="K181" s="152"/>
      <c r="L181" s="153"/>
      <c r="M181" s="154"/>
      <c r="N181" s="154"/>
      <c r="O181" s="70"/>
      <c r="P181" s="70"/>
      <c r="Q181" s="71"/>
    </row>
    <row r="182" spans="1:17" ht="35.1" customHeight="1" x14ac:dyDescent="0.25">
      <c r="A182" s="38" t="s">
        <v>50</v>
      </c>
      <c r="B182" s="132" t="s">
        <v>192</v>
      </c>
      <c r="C182" s="132" t="s">
        <v>212</v>
      </c>
      <c r="D182" s="132" t="s">
        <v>209</v>
      </c>
      <c r="E182" s="132" t="s">
        <v>371</v>
      </c>
      <c r="F182" s="132" t="s">
        <v>197</v>
      </c>
      <c r="G182" s="171">
        <v>900000</v>
      </c>
      <c r="H182" s="171">
        <v>22000</v>
      </c>
      <c r="I182" s="29">
        <f t="shared" si="13"/>
        <v>2.4444444444444446E-2</v>
      </c>
      <c r="O182" s="70"/>
      <c r="P182" s="70"/>
      <c r="Q182" s="71"/>
    </row>
    <row r="183" spans="1:17" ht="35.1" customHeight="1" x14ac:dyDescent="0.25">
      <c r="A183" s="38" t="s">
        <v>51</v>
      </c>
      <c r="B183" s="132" t="s">
        <v>192</v>
      </c>
      <c r="C183" s="132" t="s">
        <v>212</v>
      </c>
      <c r="D183" s="132" t="s">
        <v>209</v>
      </c>
      <c r="E183" s="132" t="s">
        <v>371</v>
      </c>
      <c r="F183" s="132" t="s">
        <v>198</v>
      </c>
      <c r="G183" s="171">
        <v>900000</v>
      </c>
      <c r="H183" s="171">
        <v>22000</v>
      </c>
      <c r="I183" s="29">
        <f t="shared" si="13"/>
        <v>2.4444444444444446E-2</v>
      </c>
      <c r="O183" s="70"/>
      <c r="P183" s="72"/>
      <c r="Q183" s="71"/>
    </row>
    <row r="184" spans="1:17" ht="35.1" customHeight="1" x14ac:dyDescent="0.25">
      <c r="A184" s="38" t="s">
        <v>52</v>
      </c>
      <c r="B184" s="132" t="s">
        <v>192</v>
      </c>
      <c r="C184" s="132" t="s">
        <v>212</v>
      </c>
      <c r="D184" s="132" t="s">
        <v>209</v>
      </c>
      <c r="E184" s="132" t="s">
        <v>371</v>
      </c>
      <c r="F184" s="132" t="s">
        <v>329</v>
      </c>
      <c r="G184" s="171">
        <v>900000</v>
      </c>
      <c r="H184" s="171">
        <v>22000</v>
      </c>
      <c r="I184" s="29">
        <f t="shared" si="13"/>
        <v>2.4444444444444446E-2</v>
      </c>
      <c r="O184" s="70"/>
      <c r="P184" s="72"/>
      <c r="Q184" s="71"/>
    </row>
    <row r="185" spans="1:17" ht="26.25" customHeight="1" x14ac:dyDescent="0.25">
      <c r="A185" s="39" t="s">
        <v>146</v>
      </c>
      <c r="B185" s="132" t="s">
        <v>192</v>
      </c>
      <c r="C185" s="132" t="s">
        <v>212</v>
      </c>
      <c r="D185" s="132" t="s">
        <v>209</v>
      </c>
      <c r="E185" s="132" t="s">
        <v>372</v>
      </c>
      <c r="F185" s="131" t="s">
        <v>210</v>
      </c>
      <c r="G185" s="171">
        <v>2000000</v>
      </c>
      <c r="H185" s="171">
        <v>0</v>
      </c>
      <c r="I185" s="29">
        <f t="shared" si="13"/>
        <v>0</v>
      </c>
      <c r="O185" s="70"/>
      <c r="P185" s="70"/>
      <c r="Q185" s="71"/>
    </row>
    <row r="186" spans="1:17" ht="35.1" customHeight="1" x14ac:dyDescent="0.25">
      <c r="A186" s="38" t="s">
        <v>50</v>
      </c>
      <c r="B186" s="132" t="s">
        <v>192</v>
      </c>
      <c r="C186" s="132" t="s">
        <v>212</v>
      </c>
      <c r="D186" s="132" t="s">
        <v>209</v>
      </c>
      <c r="E186" s="132" t="s">
        <v>372</v>
      </c>
      <c r="F186" s="132" t="s">
        <v>197</v>
      </c>
      <c r="G186" s="171">
        <v>2000000</v>
      </c>
      <c r="H186" s="171">
        <v>0</v>
      </c>
      <c r="I186" s="29">
        <f t="shared" si="13"/>
        <v>0</v>
      </c>
      <c r="O186" s="70"/>
      <c r="P186" s="70"/>
      <c r="Q186" s="71"/>
    </row>
    <row r="187" spans="1:17" ht="35.1" customHeight="1" x14ac:dyDescent="0.25">
      <c r="A187" s="38" t="s">
        <v>51</v>
      </c>
      <c r="B187" s="132" t="s">
        <v>192</v>
      </c>
      <c r="C187" s="132" t="s">
        <v>212</v>
      </c>
      <c r="D187" s="132" t="s">
        <v>209</v>
      </c>
      <c r="E187" s="132" t="s">
        <v>372</v>
      </c>
      <c r="F187" s="132" t="s">
        <v>198</v>
      </c>
      <c r="G187" s="171">
        <v>2000000</v>
      </c>
      <c r="H187" s="171">
        <v>0</v>
      </c>
      <c r="I187" s="29">
        <f t="shared" si="13"/>
        <v>0</v>
      </c>
      <c r="O187" s="70"/>
      <c r="P187" s="72"/>
      <c r="Q187" s="71"/>
    </row>
    <row r="188" spans="1:17" ht="35.1" customHeight="1" x14ac:dyDescent="0.25">
      <c r="A188" s="38" t="s">
        <v>52</v>
      </c>
      <c r="B188" s="132" t="s">
        <v>192</v>
      </c>
      <c r="C188" s="132" t="s">
        <v>212</v>
      </c>
      <c r="D188" s="132" t="s">
        <v>209</v>
      </c>
      <c r="E188" s="132" t="s">
        <v>372</v>
      </c>
      <c r="F188" s="132" t="s">
        <v>329</v>
      </c>
      <c r="G188" s="171">
        <v>2000000</v>
      </c>
      <c r="H188" s="171">
        <v>0</v>
      </c>
      <c r="I188" s="29">
        <f t="shared" si="13"/>
        <v>0</v>
      </c>
      <c r="O188" s="70"/>
      <c r="P188" s="72"/>
      <c r="Q188" s="71"/>
    </row>
    <row r="189" spans="1:17" ht="32.25" customHeight="1" x14ac:dyDescent="0.25">
      <c r="A189" s="39" t="s">
        <v>147</v>
      </c>
      <c r="B189" s="132" t="s">
        <v>192</v>
      </c>
      <c r="C189" s="132" t="s">
        <v>212</v>
      </c>
      <c r="D189" s="132" t="s">
        <v>209</v>
      </c>
      <c r="E189" s="132" t="s">
        <v>373</v>
      </c>
      <c r="F189" s="131" t="s">
        <v>210</v>
      </c>
      <c r="G189" s="171">
        <v>1700000</v>
      </c>
      <c r="H189" s="171">
        <v>771955.46</v>
      </c>
      <c r="I189" s="29">
        <f t="shared" si="13"/>
        <v>0.45409144705882348</v>
      </c>
      <c r="O189" s="70"/>
      <c r="P189" s="70"/>
      <c r="Q189" s="71"/>
    </row>
    <row r="190" spans="1:17" ht="35.1" customHeight="1" x14ac:dyDescent="0.25">
      <c r="A190" s="38" t="s">
        <v>50</v>
      </c>
      <c r="B190" s="132" t="s">
        <v>192</v>
      </c>
      <c r="C190" s="132" t="s">
        <v>212</v>
      </c>
      <c r="D190" s="132" t="s">
        <v>209</v>
      </c>
      <c r="E190" s="132" t="s">
        <v>373</v>
      </c>
      <c r="F190" s="132" t="s">
        <v>197</v>
      </c>
      <c r="G190" s="171">
        <v>1700000</v>
      </c>
      <c r="H190" s="171">
        <v>771955.46</v>
      </c>
      <c r="I190" s="29">
        <f t="shared" si="13"/>
        <v>0.45409144705882348</v>
      </c>
      <c r="O190" s="70"/>
      <c r="P190" s="70"/>
      <c r="Q190" s="71"/>
    </row>
    <row r="191" spans="1:17" ht="35.1" customHeight="1" x14ac:dyDescent="0.25">
      <c r="A191" s="38" t="s">
        <v>51</v>
      </c>
      <c r="B191" s="132" t="s">
        <v>192</v>
      </c>
      <c r="C191" s="132" t="s">
        <v>212</v>
      </c>
      <c r="D191" s="132" t="s">
        <v>209</v>
      </c>
      <c r="E191" s="132" t="s">
        <v>373</v>
      </c>
      <c r="F191" s="132" t="s">
        <v>198</v>
      </c>
      <c r="G191" s="171">
        <v>1700000</v>
      </c>
      <c r="H191" s="171">
        <v>771955.46</v>
      </c>
      <c r="I191" s="29">
        <f t="shared" si="13"/>
        <v>0.45409144705882348</v>
      </c>
      <c r="O191" s="70"/>
      <c r="P191" s="72"/>
      <c r="Q191" s="71"/>
    </row>
    <row r="192" spans="1:17" ht="28.5" customHeight="1" x14ac:dyDescent="0.25">
      <c r="A192" s="38" t="s">
        <v>52</v>
      </c>
      <c r="B192" s="132" t="s">
        <v>192</v>
      </c>
      <c r="C192" s="132" t="s">
        <v>212</v>
      </c>
      <c r="D192" s="132" t="s">
        <v>209</v>
      </c>
      <c r="E192" s="132" t="s">
        <v>373</v>
      </c>
      <c r="F192" s="132" t="s">
        <v>329</v>
      </c>
      <c r="G192" s="171">
        <v>1700000</v>
      </c>
      <c r="H192" s="171">
        <v>771955.46</v>
      </c>
      <c r="I192" s="29">
        <f t="shared" si="13"/>
        <v>0.45409144705882348</v>
      </c>
      <c r="O192" s="70"/>
      <c r="P192" s="72"/>
      <c r="Q192" s="71"/>
    </row>
    <row r="193" spans="1:17" ht="35.1" customHeight="1" x14ac:dyDescent="0.25">
      <c r="A193" s="39" t="s">
        <v>172</v>
      </c>
      <c r="B193" s="131" t="s">
        <v>192</v>
      </c>
      <c r="C193" s="131" t="s">
        <v>212</v>
      </c>
      <c r="D193" s="131" t="s">
        <v>209</v>
      </c>
      <c r="E193" s="131" t="s">
        <v>218</v>
      </c>
      <c r="F193" s="131" t="s">
        <v>210</v>
      </c>
      <c r="G193" s="170">
        <v>2000000</v>
      </c>
      <c r="H193" s="170">
        <v>0</v>
      </c>
      <c r="I193" s="147">
        <f t="shared" si="11"/>
        <v>0</v>
      </c>
      <c r="O193" s="70"/>
      <c r="P193" s="70"/>
      <c r="Q193" s="71"/>
    </row>
    <row r="194" spans="1:17" ht="35.1" customHeight="1" x14ac:dyDescent="0.25">
      <c r="A194" s="38" t="s">
        <v>50</v>
      </c>
      <c r="B194" s="132" t="s">
        <v>192</v>
      </c>
      <c r="C194" s="132" t="s">
        <v>212</v>
      </c>
      <c r="D194" s="132" t="s">
        <v>209</v>
      </c>
      <c r="E194" s="132" t="s">
        <v>218</v>
      </c>
      <c r="F194" s="132" t="s">
        <v>197</v>
      </c>
      <c r="G194" s="171">
        <v>2000000</v>
      </c>
      <c r="H194" s="171">
        <v>0</v>
      </c>
      <c r="I194" s="29">
        <f t="shared" si="11"/>
        <v>0</v>
      </c>
      <c r="O194" s="70"/>
      <c r="P194" s="70"/>
      <c r="Q194" s="71"/>
    </row>
    <row r="195" spans="1:17" ht="35.1" customHeight="1" x14ac:dyDescent="0.25">
      <c r="A195" s="38" t="s">
        <v>51</v>
      </c>
      <c r="B195" s="132" t="s">
        <v>192</v>
      </c>
      <c r="C195" s="132" t="s">
        <v>212</v>
      </c>
      <c r="D195" s="132" t="s">
        <v>209</v>
      </c>
      <c r="E195" s="132" t="s">
        <v>218</v>
      </c>
      <c r="F195" s="132" t="s">
        <v>198</v>
      </c>
      <c r="G195" s="171">
        <v>2000000</v>
      </c>
      <c r="H195" s="171">
        <v>0</v>
      </c>
      <c r="I195" s="29">
        <f t="shared" si="11"/>
        <v>0</v>
      </c>
      <c r="O195" s="70"/>
      <c r="P195" s="72"/>
      <c r="Q195" s="71"/>
    </row>
    <row r="196" spans="1:17" ht="35.1" customHeight="1" x14ac:dyDescent="0.25">
      <c r="A196" s="38" t="s">
        <v>52</v>
      </c>
      <c r="B196" s="132" t="s">
        <v>192</v>
      </c>
      <c r="C196" s="132" t="s">
        <v>212</v>
      </c>
      <c r="D196" s="132" t="s">
        <v>209</v>
      </c>
      <c r="E196" s="132" t="s">
        <v>218</v>
      </c>
      <c r="F196" s="132" t="s">
        <v>329</v>
      </c>
      <c r="G196" s="171">
        <v>2000000</v>
      </c>
      <c r="H196" s="171">
        <v>0</v>
      </c>
      <c r="I196" s="29">
        <f t="shared" si="11"/>
        <v>0</v>
      </c>
      <c r="O196" s="70"/>
      <c r="P196" s="70"/>
      <c r="Q196" s="71"/>
    </row>
    <row r="197" spans="1:17" ht="35.1" customHeight="1" x14ac:dyDescent="0.25">
      <c r="A197" s="39" t="s">
        <v>148</v>
      </c>
      <c r="B197" s="131" t="s">
        <v>192</v>
      </c>
      <c r="C197" s="131" t="s">
        <v>212</v>
      </c>
      <c r="D197" s="131" t="s">
        <v>209</v>
      </c>
      <c r="E197" s="131" t="s">
        <v>219</v>
      </c>
      <c r="F197" s="131" t="s">
        <v>210</v>
      </c>
      <c r="G197" s="170">
        <v>1834000</v>
      </c>
      <c r="H197" s="170">
        <v>0</v>
      </c>
      <c r="I197" s="147">
        <f t="shared" si="11"/>
        <v>0</v>
      </c>
      <c r="O197" s="70"/>
      <c r="P197" s="72"/>
      <c r="Q197" s="71"/>
    </row>
    <row r="198" spans="1:17" ht="35.1" customHeight="1" x14ac:dyDescent="0.25">
      <c r="A198" s="38" t="s">
        <v>50</v>
      </c>
      <c r="B198" s="132" t="s">
        <v>192</v>
      </c>
      <c r="C198" s="132" t="s">
        <v>212</v>
      </c>
      <c r="D198" s="132" t="s">
        <v>209</v>
      </c>
      <c r="E198" s="132" t="s">
        <v>219</v>
      </c>
      <c r="F198" s="132" t="s">
        <v>197</v>
      </c>
      <c r="G198" s="171">
        <v>1834000</v>
      </c>
      <c r="H198" s="171">
        <v>0</v>
      </c>
      <c r="I198" s="29">
        <f t="shared" si="11"/>
        <v>0</v>
      </c>
      <c r="O198" s="70"/>
      <c r="P198" s="70"/>
      <c r="Q198" s="71"/>
    </row>
    <row r="199" spans="1:17" ht="35.1" customHeight="1" x14ac:dyDescent="0.25">
      <c r="A199" s="38" t="s">
        <v>51</v>
      </c>
      <c r="B199" s="132" t="s">
        <v>192</v>
      </c>
      <c r="C199" s="132" t="s">
        <v>212</v>
      </c>
      <c r="D199" s="132" t="s">
        <v>209</v>
      </c>
      <c r="E199" s="132" t="s">
        <v>219</v>
      </c>
      <c r="F199" s="132" t="s">
        <v>198</v>
      </c>
      <c r="G199" s="171">
        <v>1834000</v>
      </c>
      <c r="H199" s="171">
        <v>0</v>
      </c>
      <c r="I199" s="29">
        <f t="shared" si="11"/>
        <v>0</v>
      </c>
      <c r="O199" s="70"/>
      <c r="P199" s="72"/>
      <c r="Q199" s="71"/>
    </row>
    <row r="200" spans="1:17" ht="24.75" customHeight="1" x14ac:dyDescent="0.25">
      <c r="A200" s="38" t="s">
        <v>52</v>
      </c>
      <c r="B200" s="132" t="s">
        <v>192</v>
      </c>
      <c r="C200" s="132" t="s">
        <v>212</v>
      </c>
      <c r="D200" s="132" t="s">
        <v>209</v>
      </c>
      <c r="E200" s="132" t="s">
        <v>219</v>
      </c>
      <c r="F200" s="132" t="s">
        <v>329</v>
      </c>
      <c r="G200" s="171">
        <v>1834000</v>
      </c>
      <c r="H200" s="171">
        <v>0</v>
      </c>
      <c r="I200" s="29">
        <f t="shared" si="11"/>
        <v>0</v>
      </c>
      <c r="O200" s="70"/>
      <c r="P200" s="72"/>
      <c r="Q200" s="71"/>
    </row>
    <row r="201" spans="1:17" ht="35.1" customHeight="1" x14ac:dyDescent="0.2">
      <c r="A201" s="39" t="s">
        <v>150</v>
      </c>
      <c r="B201" s="131" t="s">
        <v>192</v>
      </c>
      <c r="C201" s="131" t="s">
        <v>212</v>
      </c>
      <c r="D201" s="131" t="s">
        <v>209</v>
      </c>
      <c r="E201" s="132" t="s">
        <v>220</v>
      </c>
      <c r="F201" s="132" t="s">
        <v>210</v>
      </c>
      <c r="G201" s="171">
        <v>348000.14</v>
      </c>
      <c r="H201" s="171">
        <v>0</v>
      </c>
      <c r="I201" s="29">
        <f t="shared" ref="I201:I213" si="14">H201/G201</f>
        <v>0</v>
      </c>
      <c r="K201" s="152"/>
      <c r="L201" s="153"/>
      <c r="M201" s="154"/>
      <c r="N201" s="154"/>
      <c r="O201" s="70"/>
      <c r="P201" s="72"/>
      <c r="Q201" s="71"/>
    </row>
    <row r="202" spans="1:17" ht="35.1" customHeight="1" x14ac:dyDescent="0.2">
      <c r="A202" s="38" t="s">
        <v>50</v>
      </c>
      <c r="B202" s="132" t="s">
        <v>192</v>
      </c>
      <c r="C202" s="132" t="s">
        <v>212</v>
      </c>
      <c r="D202" s="132" t="s">
        <v>209</v>
      </c>
      <c r="E202" s="132" t="s">
        <v>220</v>
      </c>
      <c r="F202" s="132" t="s">
        <v>197</v>
      </c>
      <c r="G202" s="171">
        <v>348000.14</v>
      </c>
      <c r="H202" s="171">
        <v>0</v>
      </c>
      <c r="I202" s="29">
        <f t="shared" si="14"/>
        <v>0</v>
      </c>
      <c r="K202" s="152"/>
      <c r="L202" s="153"/>
      <c r="M202" s="154"/>
      <c r="N202" s="154"/>
      <c r="O202" s="70"/>
      <c r="P202" s="70"/>
      <c r="Q202" s="71"/>
    </row>
    <row r="203" spans="1:17" ht="35.1" customHeight="1" x14ac:dyDescent="0.2">
      <c r="A203" s="38" t="s">
        <v>51</v>
      </c>
      <c r="B203" s="132" t="s">
        <v>192</v>
      </c>
      <c r="C203" s="132" t="s">
        <v>212</v>
      </c>
      <c r="D203" s="132" t="s">
        <v>209</v>
      </c>
      <c r="E203" s="132" t="s">
        <v>220</v>
      </c>
      <c r="F203" s="132" t="s">
        <v>198</v>
      </c>
      <c r="G203" s="171">
        <v>348000.14</v>
      </c>
      <c r="H203" s="171">
        <v>0</v>
      </c>
      <c r="I203" s="29">
        <f t="shared" si="14"/>
        <v>0</v>
      </c>
      <c r="K203" s="152"/>
      <c r="L203" s="153"/>
      <c r="M203" s="154"/>
      <c r="N203" s="154"/>
      <c r="O203" s="70"/>
      <c r="P203" s="70"/>
      <c r="Q203" s="71"/>
    </row>
    <row r="204" spans="1:17" ht="35.1" customHeight="1" x14ac:dyDescent="0.2">
      <c r="A204" s="38" t="s">
        <v>52</v>
      </c>
      <c r="B204" s="132" t="s">
        <v>192</v>
      </c>
      <c r="C204" s="132" t="s">
        <v>212</v>
      </c>
      <c r="D204" s="132" t="s">
        <v>209</v>
      </c>
      <c r="E204" s="132" t="s">
        <v>220</v>
      </c>
      <c r="F204" s="132" t="s">
        <v>329</v>
      </c>
      <c r="G204" s="171">
        <v>348000.14</v>
      </c>
      <c r="H204" s="171">
        <v>0</v>
      </c>
      <c r="I204" s="29">
        <f t="shared" si="14"/>
        <v>0</v>
      </c>
      <c r="K204" s="152"/>
      <c r="L204" s="153"/>
      <c r="M204" s="154"/>
      <c r="N204" s="154"/>
      <c r="O204" s="70"/>
      <c r="P204" s="72"/>
      <c r="Q204" s="71"/>
    </row>
    <row r="205" spans="1:17" ht="35.1" customHeight="1" x14ac:dyDescent="0.2">
      <c r="A205" s="39" t="s">
        <v>221</v>
      </c>
      <c r="B205" s="131" t="s">
        <v>192</v>
      </c>
      <c r="C205" s="131" t="s">
        <v>212</v>
      </c>
      <c r="D205" s="131" t="s">
        <v>209</v>
      </c>
      <c r="E205" s="132" t="s">
        <v>222</v>
      </c>
      <c r="F205" s="131" t="s">
        <v>210</v>
      </c>
      <c r="G205" s="170">
        <v>201000</v>
      </c>
      <c r="H205" s="170">
        <v>0</v>
      </c>
      <c r="I205" s="147">
        <f t="shared" si="14"/>
        <v>0</v>
      </c>
      <c r="K205" s="152"/>
      <c r="L205" s="153"/>
      <c r="M205" s="154"/>
      <c r="N205" s="154"/>
      <c r="O205" s="70"/>
      <c r="P205" s="72"/>
      <c r="Q205" s="71"/>
    </row>
    <row r="206" spans="1:17" ht="35.1" customHeight="1" x14ac:dyDescent="0.2">
      <c r="A206" s="38" t="s">
        <v>50</v>
      </c>
      <c r="B206" s="132" t="s">
        <v>192</v>
      </c>
      <c r="C206" s="132" t="s">
        <v>212</v>
      </c>
      <c r="D206" s="132" t="s">
        <v>209</v>
      </c>
      <c r="E206" s="132" t="s">
        <v>222</v>
      </c>
      <c r="F206" s="132" t="s">
        <v>197</v>
      </c>
      <c r="G206" s="171">
        <v>201000</v>
      </c>
      <c r="H206" s="171">
        <v>0</v>
      </c>
      <c r="I206" s="29">
        <f t="shared" si="14"/>
        <v>0</v>
      </c>
      <c r="K206" s="152"/>
      <c r="L206" s="153"/>
      <c r="M206" s="154"/>
      <c r="N206" s="154"/>
      <c r="O206" s="70"/>
      <c r="P206" s="70"/>
      <c r="Q206" s="71"/>
    </row>
    <row r="207" spans="1:17" ht="35.1" customHeight="1" x14ac:dyDescent="0.2">
      <c r="A207" s="38" t="s">
        <v>51</v>
      </c>
      <c r="B207" s="132" t="s">
        <v>192</v>
      </c>
      <c r="C207" s="132" t="s">
        <v>212</v>
      </c>
      <c r="D207" s="132" t="s">
        <v>209</v>
      </c>
      <c r="E207" s="132" t="s">
        <v>222</v>
      </c>
      <c r="F207" s="132" t="s">
        <v>198</v>
      </c>
      <c r="G207" s="171">
        <v>201000</v>
      </c>
      <c r="H207" s="171">
        <v>0</v>
      </c>
      <c r="I207" s="29">
        <f t="shared" si="14"/>
        <v>0</v>
      </c>
      <c r="K207" s="152"/>
      <c r="L207" s="153"/>
      <c r="M207" s="154"/>
      <c r="N207" s="154"/>
      <c r="O207" s="70"/>
      <c r="P207" s="70"/>
      <c r="Q207" s="71"/>
    </row>
    <row r="208" spans="1:17" ht="35.1" customHeight="1" x14ac:dyDescent="0.2">
      <c r="A208" s="38" t="s">
        <v>52</v>
      </c>
      <c r="B208" s="132" t="s">
        <v>192</v>
      </c>
      <c r="C208" s="132" t="s">
        <v>212</v>
      </c>
      <c r="D208" s="132" t="s">
        <v>209</v>
      </c>
      <c r="E208" s="132" t="s">
        <v>222</v>
      </c>
      <c r="F208" s="132" t="s">
        <v>329</v>
      </c>
      <c r="G208" s="171">
        <v>201000</v>
      </c>
      <c r="H208" s="171">
        <v>0</v>
      </c>
      <c r="I208" s="29">
        <f t="shared" si="14"/>
        <v>0</v>
      </c>
      <c r="K208" s="152"/>
      <c r="L208" s="153"/>
      <c r="M208" s="154"/>
      <c r="N208" s="154"/>
      <c r="O208" s="70"/>
      <c r="P208" s="72"/>
      <c r="Q208" s="71"/>
    </row>
    <row r="209" spans="1:17" ht="39.75" customHeight="1" x14ac:dyDescent="0.25">
      <c r="A209" s="39" t="s">
        <v>149</v>
      </c>
      <c r="B209" s="131" t="s">
        <v>192</v>
      </c>
      <c r="C209" s="131" t="s">
        <v>212</v>
      </c>
      <c r="D209" s="131" t="s">
        <v>209</v>
      </c>
      <c r="E209" s="131" t="s">
        <v>223</v>
      </c>
      <c r="F209" s="131" t="s">
        <v>210</v>
      </c>
      <c r="G209" s="170">
        <v>6211500</v>
      </c>
      <c r="H209" s="170">
        <v>1944249</v>
      </c>
      <c r="I209" s="147">
        <f t="shared" si="14"/>
        <v>0.31300796908959189</v>
      </c>
      <c r="O209" s="70"/>
      <c r="P209" s="72"/>
      <c r="Q209" s="71"/>
    </row>
    <row r="210" spans="1:17" ht="35.1" customHeight="1" x14ac:dyDescent="0.25">
      <c r="A210" s="38" t="s">
        <v>50</v>
      </c>
      <c r="B210" s="132" t="s">
        <v>192</v>
      </c>
      <c r="C210" s="132" t="s">
        <v>212</v>
      </c>
      <c r="D210" s="132" t="s">
        <v>209</v>
      </c>
      <c r="E210" s="132" t="s">
        <v>223</v>
      </c>
      <c r="F210" s="132" t="s">
        <v>197</v>
      </c>
      <c r="G210" s="171">
        <v>6211500</v>
      </c>
      <c r="H210" s="171">
        <v>1944249</v>
      </c>
      <c r="I210" s="29">
        <f t="shared" si="14"/>
        <v>0.31300796908959189</v>
      </c>
      <c r="O210" s="70"/>
      <c r="P210" s="70"/>
      <c r="Q210" s="71"/>
    </row>
    <row r="211" spans="1:17" ht="35.1" customHeight="1" x14ac:dyDescent="0.25">
      <c r="A211" s="38" t="s">
        <v>51</v>
      </c>
      <c r="B211" s="132" t="s">
        <v>192</v>
      </c>
      <c r="C211" s="132" t="s">
        <v>212</v>
      </c>
      <c r="D211" s="132" t="s">
        <v>209</v>
      </c>
      <c r="E211" s="132" t="s">
        <v>223</v>
      </c>
      <c r="F211" s="132" t="s">
        <v>198</v>
      </c>
      <c r="G211" s="171">
        <v>6211500</v>
      </c>
      <c r="H211" s="171">
        <v>1944249</v>
      </c>
      <c r="I211" s="29">
        <f t="shared" si="14"/>
        <v>0.31300796908959189</v>
      </c>
      <c r="O211" s="70"/>
      <c r="P211" s="70"/>
      <c r="Q211" s="71"/>
    </row>
    <row r="212" spans="1:17" ht="35.1" customHeight="1" x14ac:dyDescent="0.25">
      <c r="A212" s="38" t="s">
        <v>52</v>
      </c>
      <c r="B212" s="132" t="s">
        <v>192</v>
      </c>
      <c r="C212" s="132" t="s">
        <v>212</v>
      </c>
      <c r="D212" s="132" t="s">
        <v>209</v>
      </c>
      <c r="E212" s="132" t="s">
        <v>223</v>
      </c>
      <c r="F212" s="132" t="s">
        <v>329</v>
      </c>
      <c r="G212" s="171">
        <v>6211500</v>
      </c>
      <c r="H212" s="171">
        <v>1944249</v>
      </c>
      <c r="I212" s="29">
        <f t="shared" si="14"/>
        <v>0.31300796908959189</v>
      </c>
      <c r="O212" s="70"/>
      <c r="P212" s="72"/>
      <c r="Q212" s="71"/>
    </row>
    <row r="213" spans="1:17" ht="29.25" customHeight="1" x14ac:dyDescent="0.25">
      <c r="A213" s="36" t="s">
        <v>153</v>
      </c>
      <c r="B213" s="134" t="s">
        <v>192</v>
      </c>
      <c r="C213" s="134" t="s">
        <v>224</v>
      </c>
      <c r="D213" s="134" t="s">
        <v>194</v>
      </c>
      <c r="E213" s="134"/>
      <c r="F213" s="134"/>
      <c r="G213" s="172">
        <f>G218+G222</f>
        <v>500000</v>
      </c>
      <c r="H213" s="172">
        <f>H218+H222</f>
        <v>0</v>
      </c>
      <c r="I213" s="31">
        <f t="shared" si="14"/>
        <v>0</v>
      </c>
      <c r="O213" s="70"/>
      <c r="P213" s="70"/>
      <c r="Q213" s="71"/>
    </row>
    <row r="214" spans="1:17" ht="53.25" customHeight="1" x14ac:dyDescent="0.25">
      <c r="A214" s="56" t="s">
        <v>225</v>
      </c>
      <c r="B214" s="135" t="s">
        <v>192</v>
      </c>
      <c r="C214" s="135" t="s">
        <v>224</v>
      </c>
      <c r="D214" s="135" t="s">
        <v>193</v>
      </c>
      <c r="E214" s="135" t="s">
        <v>226</v>
      </c>
      <c r="F214" s="135" t="s">
        <v>210</v>
      </c>
      <c r="G214" s="170">
        <v>0</v>
      </c>
      <c r="H214" s="170">
        <v>0</v>
      </c>
      <c r="I214" s="29">
        <v>0</v>
      </c>
      <c r="O214" s="70"/>
      <c r="P214" s="70"/>
      <c r="Q214" s="71"/>
    </row>
    <row r="215" spans="1:17" ht="32.25" customHeight="1" x14ac:dyDescent="0.25">
      <c r="A215" s="57" t="s">
        <v>213</v>
      </c>
      <c r="B215" s="136" t="s">
        <v>192</v>
      </c>
      <c r="C215" s="136" t="s">
        <v>224</v>
      </c>
      <c r="D215" s="136" t="s">
        <v>193</v>
      </c>
      <c r="E215" s="136" t="s">
        <v>226</v>
      </c>
      <c r="F215" s="136" t="s">
        <v>214</v>
      </c>
      <c r="G215" s="171">
        <v>0</v>
      </c>
      <c r="H215" s="171">
        <v>0</v>
      </c>
      <c r="I215" s="29">
        <v>0</v>
      </c>
      <c r="O215" s="70"/>
      <c r="P215" s="72"/>
      <c r="Q215" s="71"/>
    </row>
    <row r="216" spans="1:17" ht="29.25" customHeight="1" x14ac:dyDescent="0.25">
      <c r="A216" s="57" t="s">
        <v>216</v>
      </c>
      <c r="B216" s="136" t="s">
        <v>192</v>
      </c>
      <c r="C216" s="136" t="s">
        <v>224</v>
      </c>
      <c r="D216" s="136" t="s">
        <v>193</v>
      </c>
      <c r="E216" s="136" t="s">
        <v>226</v>
      </c>
      <c r="F216" s="136" t="s">
        <v>215</v>
      </c>
      <c r="G216" s="171">
        <v>0</v>
      </c>
      <c r="H216" s="171">
        <v>0</v>
      </c>
      <c r="I216" s="29">
        <v>0</v>
      </c>
      <c r="O216" s="70"/>
      <c r="P216" s="72"/>
      <c r="Q216" s="71"/>
    </row>
    <row r="217" spans="1:17" ht="29.25" customHeight="1" x14ac:dyDescent="0.25">
      <c r="A217" s="57" t="s">
        <v>216</v>
      </c>
      <c r="B217" s="136" t="s">
        <v>192</v>
      </c>
      <c r="C217" s="136" t="s">
        <v>224</v>
      </c>
      <c r="D217" s="136" t="s">
        <v>193</v>
      </c>
      <c r="E217" s="136" t="s">
        <v>226</v>
      </c>
      <c r="F217" s="136">
        <v>414</v>
      </c>
      <c r="G217" s="171">
        <v>0</v>
      </c>
      <c r="H217" s="171">
        <v>0</v>
      </c>
      <c r="I217" s="29">
        <v>0</v>
      </c>
      <c r="O217" s="70"/>
      <c r="P217" s="70"/>
      <c r="Q217" s="71"/>
    </row>
    <row r="218" spans="1:17" ht="60.75" customHeight="1" x14ac:dyDescent="0.25">
      <c r="A218" s="39" t="s">
        <v>154</v>
      </c>
      <c r="B218" s="131" t="s">
        <v>192</v>
      </c>
      <c r="C218" s="131" t="s">
        <v>224</v>
      </c>
      <c r="D218" s="131" t="s">
        <v>193</v>
      </c>
      <c r="E218" s="131" t="s">
        <v>227</v>
      </c>
      <c r="F218" s="131" t="s">
        <v>210</v>
      </c>
      <c r="G218" s="170">
        <v>0</v>
      </c>
      <c r="H218" s="170">
        <v>0</v>
      </c>
      <c r="I218" s="29">
        <v>0</v>
      </c>
      <c r="O218" s="70"/>
      <c r="P218" s="70"/>
      <c r="Q218" s="71"/>
    </row>
    <row r="219" spans="1:17" ht="35.1" customHeight="1" x14ac:dyDescent="0.25">
      <c r="A219" s="38" t="s">
        <v>50</v>
      </c>
      <c r="B219" s="137" t="s">
        <v>192</v>
      </c>
      <c r="C219" s="137" t="s">
        <v>224</v>
      </c>
      <c r="D219" s="137" t="s">
        <v>193</v>
      </c>
      <c r="E219" s="137" t="s">
        <v>227</v>
      </c>
      <c r="F219" s="137" t="s">
        <v>214</v>
      </c>
      <c r="G219" s="171">
        <v>0</v>
      </c>
      <c r="H219" s="171">
        <v>0</v>
      </c>
      <c r="I219" s="29">
        <v>0</v>
      </c>
      <c r="O219" s="70"/>
      <c r="P219" s="72"/>
      <c r="Q219" s="71"/>
    </row>
    <row r="220" spans="1:17" ht="35.1" customHeight="1" x14ac:dyDescent="0.25">
      <c r="A220" s="38" t="s">
        <v>51</v>
      </c>
      <c r="B220" s="137" t="s">
        <v>192</v>
      </c>
      <c r="C220" s="137" t="s">
        <v>224</v>
      </c>
      <c r="D220" s="137" t="s">
        <v>193</v>
      </c>
      <c r="E220" s="137" t="s">
        <v>227</v>
      </c>
      <c r="F220" s="137" t="s">
        <v>215</v>
      </c>
      <c r="G220" s="171">
        <v>0</v>
      </c>
      <c r="H220" s="171">
        <v>0</v>
      </c>
      <c r="I220" s="29">
        <v>0</v>
      </c>
      <c r="O220" s="70"/>
      <c r="P220" s="72"/>
      <c r="Q220" s="71"/>
    </row>
    <row r="221" spans="1:17" ht="32.25" customHeight="1" x14ac:dyDescent="0.25">
      <c r="A221" s="38" t="s">
        <v>52</v>
      </c>
      <c r="B221" s="137" t="s">
        <v>192</v>
      </c>
      <c r="C221" s="137" t="s">
        <v>224</v>
      </c>
      <c r="D221" s="137" t="s">
        <v>193</v>
      </c>
      <c r="E221" s="137" t="s">
        <v>227</v>
      </c>
      <c r="F221" s="137">
        <v>414</v>
      </c>
      <c r="G221" s="171">
        <v>0</v>
      </c>
      <c r="H221" s="171">
        <v>0</v>
      </c>
      <c r="I221" s="29">
        <v>0</v>
      </c>
      <c r="O221" s="70"/>
      <c r="P221" s="70"/>
      <c r="Q221" s="71"/>
    </row>
    <row r="222" spans="1:17" ht="32.25" customHeight="1" x14ac:dyDescent="0.2">
      <c r="A222" s="41" t="s">
        <v>161</v>
      </c>
      <c r="B222" s="138" t="s">
        <v>192</v>
      </c>
      <c r="C222" s="138" t="s">
        <v>224</v>
      </c>
      <c r="D222" s="138" t="s">
        <v>193</v>
      </c>
      <c r="E222" s="138" t="s">
        <v>228</v>
      </c>
      <c r="F222" s="138" t="s">
        <v>210</v>
      </c>
      <c r="G222" s="170">
        <v>500000</v>
      </c>
      <c r="H222" s="170">
        <v>0</v>
      </c>
      <c r="I222" s="147">
        <f t="shared" ref="I222:I250" si="15">H222/G222</f>
        <v>0</v>
      </c>
      <c r="K222" s="152"/>
      <c r="L222" s="153"/>
      <c r="M222" s="154"/>
      <c r="N222" s="154"/>
      <c r="O222" s="70"/>
      <c r="P222" s="70"/>
      <c r="Q222" s="71"/>
    </row>
    <row r="223" spans="1:17" ht="32.25" customHeight="1" x14ac:dyDescent="0.2">
      <c r="A223" s="38" t="s">
        <v>50</v>
      </c>
      <c r="B223" s="137" t="s">
        <v>192</v>
      </c>
      <c r="C223" s="137" t="s">
        <v>224</v>
      </c>
      <c r="D223" s="137" t="s">
        <v>193</v>
      </c>
      <c r="E223" s="137" t="s">
        <v>228</v>
      </c>
      <c r="F223" s="137">
        <v>200</v>
      </c>
      <c r="G223" s="171">
        <v>500000</v>
      </c>
      <c r="H223" s="171">
        <v>0</v>
      </c>
      <c r="I223" s="29">
        <f t="shared" si="15"/>
        <v>0</v>
      </c>
      <c r="K223" s="152"/>
      <c r="L223" s="153"/>
      <c r="M223" s="154"/>
      <c r="N223" s="154"/>
      <c r="O223" s="70"/>
      <c r="P223" s="72"/>
      <c r="Q223" s="71"/>
    </row>
    <row r="224" spans="1:17" ht="32.25" customHeight="1" x14ac:dyDescent="0.2">
      <c r="A224" s="38" t="s">
        <v>51</v>
      </c>
      <c r="B224" s="137" t="s">
        <v>192</v>
      </c>
      <c r="C224" s="137" t="s">
        <v>224</v>
      </c>
      <c r="D224" s="137" t="s">
        <v>193</v>
      </c>
      <c r="E224" s="137" t="s">
        <v>228</v>
      </c>
      <c r="F224" s="137">
        <v>240</v>
      </c>
      <c r="G224" s="171">
        <v>500000</v>
      </c>
      <c r="H224" s="171">
        <v>0</v>
      </c>
      <c r="I224" s="29">
        <f t="shared" si="15"/>
        <v>0</v>
      </c>
      <c r="K224" s="152"/>
      <c r="L224" s="153"/>
      <c r="M224" s="154"/>
      <c r="N224" s="154"/>
      <c r="O224" s="70"/>
      <c r="P224" s="72"/>
      <c r="Q224" s="71"/>
    </row>
    <row r="225" spans="1:17" ht="32.25" customHeight="1" x14ac:dyDescent="0.2">
      <c r="A225" s="38" t="s">
        <v>52</v>
      </c>
      <c r="B225" s="137" t="s">
        <v>192</v>
      </c>
      <c r="C225" s="137" t="s">
        <v>224</v>
      </c>
      <c r="D225" s="137" t="s">
        <v>193</v>
      </c>
      <c r="E225" s="137" t="s">
        <v>228</v>
      </c>
      <c r="F225" s="137">
        <v>244</v>
      </c>
      <c r="G225" s="171">
        <v>500000</v>
      </c>
      <c r="H225" s="171">
        <v>0</v>
      </c>
      <c r="I225" s="29">
        <f t="shared" si="15"/>
        <v>0</v>
      </c>
      <c r="K225" s="152"/>
      <c r="L225" s="153"/>
      <c r="M225" s="154"/>
      <c r="N225" s="154"/>
      <c r="O225" s="70"/>
      <c r="P225" s="70"/>
      <c r="Q225" s="71"/>
    </row>
    <row r="226" spans="1:17" ht="32.25" customHeight="1" x14ac:dyDescent="0.2">
      <c r="A226" s="36" t="s">
        <v>155</v>
      </c>
      <c r="B226" s="139" t="s">
        <v>192</v>
      </c>
      <c r="C226" s="139" t="s">
        <v>211</v>
      </c>
      <c r="D226" s="139" t="s">
        <v>194</v>
      </c>
      <c r="E226" s="139"/>
      <c r="F226" s="139"/>
      <c r="G226" s="172">
        <f>G227+G231</f>
        <v>870000</v>
      </c>
      <c r="H226" s="172">
        <f>H227+H231</f>
        <v>501276.33</v>
      </c>
      <c r="I226" s="46">
        <f t="shared" si="15"/>
        <v>0.57617968965517241</v>
      </c>
      <c r="K226" s="152"/>
      <c r="L226" s="153"/>
      <c r="M226" s="154"/>
      <c r="N226" s="154"/>
      <c r="O226" s="65"/>
      <c r="P226" s="65"/>
      <c r="Q226" s="75"/>
    </row>
    <row r="227" spans="1:17" ht="32.25" customHeight="1" x14ac:dyDescent="0.2">
      <c r="A227" s="39" t="s">
        <v>156</v>
      </c>
      <c r="B227" s="138" t="s">
        <v>192</v>
      </c>
      <c r="C227" s="138" t="s">
        <v>211</v>
      </c>
      <c r="D227" s="138" t="s">
        <v>193</v>
      </c>
      <c r="E227" s="138" t="s">
        <v>229</v>
      </c>
      <c r="F227" s="138"/>
      <c r="G227" s="170">
        <v>370000</v>
      </c>
      <c r="H227" s="170">
        <v>152529</v>
      </c>
      <c r="I227" s="147">
        <f t="shared" si="15"/>
        <v>0.41224054054054055</v>
      </c>
      <c r="K227" s="152"/>
      <c r="L227" s="153"/>
      <c r="M227" s="154"/>
      <c r="N227" s="154"/>
      <c r="O227" s="67"/>
      <c r="P227" s="74"/>
      <c r="Q227" s="68"/>
    </row>
    <row r="228" spans="1:17" ht="32.25" customHeight="1" x14ac:dyDescent="0.2">
      <c r="A228" s="38" t="s">
        <v>67</v>
      </c>
      <c r="B228" s="137" t="s">
        <v>192</v>
      </c>
      <c r="C228" s="137" t="s">
        <v>211</v>
      </c>
      <c r="D228" s="137" t="s">
        <v>193</v>
      </c>
      <c r="E228" s="137" t="s">
        <v>229</v>
      </c>
      <c r="F228" s="137" t="s">
        <v>230</v>
      </c>
      <c r="G228" s="171">
        <v>370000</v>
      </c>
      <c r="H228" s="171">
        <v>152529</v>
      </c>
      <c r="I228" s="29">
        <f t="shared" si="15"/>
        <v>0.41224054054054055</v>
      </c>
      <c r="K228" s="152"/>
      <c r="L228" s="153"/>
      <c r="M228" s="154"/>
      <c r="N228" s="154"/>
      <c r="O228" s="70"/>
      <c r="P228" s="72"/>
      <c r="Q228" s="71"/>
    </row>
    <row r="229" spans="1:17" ht="32.25" customHeight="1" x14ac:dyDescent="0.2">
      <c r="A229" s="38" t="s">
        <v>68</v>
      </c>
      <c r="B229" s="137" t="s">
        <v>192</v>
      </c>
      <c r="C229" s="137" t="s">
        <v>211</v>
      </c>
      <c r="D229" s="137" t="s">
        <v>193</v>
      </c>
      <c r="E229" s="137" t="s">
        <v>229</v>
      </c>
      <c r="F229" s="137" t="s">
        <v>231</v>
      </c>
      <c r="G229" s="171">
        <v>370000</v>
      </c>
      <c r="H229" s="171">
        <v>152529</v>
      </c>
      <c r="I229" s="42">
        <f t="shared" si="15"/>
        <v>0.41224054054054055</v>
      </c>
      <c r="K229" s="152"/>
      <c r="L229" s="153"/>
      <c r="M229" s="154"/>
      <c r="N229" s="154"/>
      <c r="O229" s="70"/>
      <c r="P229" s="70"/>
      <c r="Q229" s="71"/>
    </row>
    <row r="230" spans="1:17" ht="32.25" customHeight="1" x14ac:dyDescent="0.2">
      <c r="A230" s="38" t="s">
        <v>69</v>
      </c>
      <c r="B230" s="137" t="s">
        <v>192</v>
      </c>
      <c r="C230" s="137" t="s">
        <v>211</v>
      </c>
      <c r="D230" s="137" t="s">
        <v>193</v>
      </c>
      <c r="E230" s="137" t="s">
        <v>229</v>
      </c>
      <c r="F230" s="137">
        <v>312</v>
      </c>
      <c r="G230" s="171">
        <v>370000</v>
      </c>
      <c r="H230" s="171">
        <v>152529</v>
      </c>
      <c r="I230" s="42">
        <f t="shared" si="15"/>
        <v>0.41224054054054055</v>
      </c>
      <c r="K230" s="152"/>
      <c r="L230" s="153"/>
      <c r="M230" s="154"/>
      <c r="N230" s="154"/>
      <c r="O230" s="70"/>
      <c r="P230" s="70"/>
      <c r="Q230" s="71"/>
    </row>
    <row r="231" spans="1:17" ht="32.25" customHeight="1" x14ac:dyDescent="0.2">
      <c r="A231" s="39" t="s">
        <v>157</v>
      </c>
      <c r="B231" s="138" t="s">
        <v>192</v>
      </c>
      <c r="C231" s="138" t="s">
        <v>211</v>
      </c>
      <c r="D231" s="138" t="s">
        <v>209</v>
      </c>
      <c r="E231" s="138" t="s">
        <v>232</v>
      </c>
      <c r="F231" s="138"/>
      <c r="G231" s="170">
        <v>500000</v>
      </c>
      <c r="H231" s="170">
        <v>348747.33</v>
      </c>
      <c r="I231" s="148">
        <f t="shared" si="15"/>
        <v>0.69749466000000004</v>
      </c>
      <c r="K231" s="152"/>
      <c r="L231" s="153"/>
      <c r="M231" s="154"/>
      <c r="N231" s="154"/>
      <c r="O231" s="67"/>
      <c r="P231" s="74"/>
      <c r="Q231" s="68"/>
    </row>
    <row r="232" spans="1:17" ht="32.25" customHeight="1" x14ac:dyDescent="0.2">
      <c r="A232" s="38" t="s">
        <v>67</v>
      </c>
      <c r="B232" s="137" t="s">
        <v>192</v>
      </c>
      <c r="C232" s="137" t="s">
        <v>211</v>
      </c>
      <c r="D232" s="137" t="s">
        <v>209</v>
      </c>
      <c r="E232" s="137" t="s">
        <v>232</v>
      </c>
      <c r="F232" s="137" t="s">
        <v>230</v>
      </c>
      <c r="G232" s="171">
        <v>500000</v>
      </c>
      <c r="H232" s="171">
        <v>348747.33</v>
      </c>
      <c r="I232" s="42">
        <f t="shared" si="15"/>
        <v>0.69749466000000004</v>
      </c>
      <c r="K232" s="152"/>
      <c r="L232" s="153"/>
      <c r="M232" s="154"/>
      <c r="N232" s="154"/>
      <c r="O232" s="70"/>
      <c r="P232" s="70"/>
      <c r="Q232" s="71"/>
    </row>
    <row r="233" spans="1:17" ht="32.25" customHeight="1" x14ac:dyDescent="0.2">
      <c r="A233" s="38" t="s">
        <v>70</v>
      </c>
      <c r="B233" s="137" t="s">
        <v>192</v>
      </c>
      <c r="C233" s="137" t="s">
        <v>211</v>
      </c>
      <c r="D233" s="137" t="s">
        <v>209</v>
      </c>
      <c r="E233" s="137" t="s">
        <v>232</v>
      </c>
      <c r="F233" s="137" t="s">
        <v>233</v>
      </c>
      <c r="G233" s="171">
        <v>500000</v>
      </c>
      <c r="H233" s="171">
        <v>348747.33</v>
      </c>
      <c r="I233" s="42">
        <f t="shared" si="15"/>
        <v>0.69749466000000004</v>
      </c>
      <c r="K233" s="152"/>
      <c r="L233" s="153"/>
      <c r="M233" s="154"/>
      <c r="N233" s="154"/>
      <c r="O233" s="70"/>
      <c r="P233" s="72"/>
      <c r="Q233" s="71"/>
    </row>
    <row r="234" spans="1:17" ht="32.25" customHeight="1" x14ac:dyDescent="0.2">
      <c r="A234" s="38" t="s">
        <v>71</v>
      </c>
      <c r="B234" s="137" t="s">
        <v>192</v>
      </c>
      <c r="C234" s="137" t="s">
        <v>211</v>
      </c>
      <c r="D234" s="137" t="s">
        <v>209</v>
      </c>
      <c r="E234" s="137" t="s">
        <v>232</v>
      </c>
      <c r="F234" s="137">
        <v>321</v>
      </c>
      <c r="G234" s="171">
        <v>500000</v>
      </c>
      <c r="H234" s="171">
        <v>348747.33</v>
      </c>
      <c r="I234" s="42">
        <f t="shared" si="15"/>
        <v>0.69749466000000004</v>
      </c>
      <c r="K234" s="155"/>
      <c r="L234" s="156"/>
      <c r="M234" s="157"/>
      <c r="N234" s="157"/>
      <c r="O234" s="70"/>
      <c r="P234" s="70"/>
      <c r="Q234" s="71"/>
    </row>
    <row r="235" spans="1:17" ht="27.75" customHeight="1" x14ac:dyDescent="0.25">
      <c r="A235" s="36" t="s">
        <v>158</v>
      </c>
      <c r="B235" s="139" t="s">
        <v>192</v>
      </c>
      <c r="C235" s="139" t="s">
        <v>208</v>
      </c>
      <c r="D235" s="140" t="s">
        <v>194</v>
      </c>
      <c r="E235" s="139"/>
      <c r="F235" s="139"/>
      <c r="G235" s="172">
        <v>3245000</v>
      </c>
      <c r="H235" s="172">
        <v>0</v>
      </c>
      <c r="I235" s="46">
        <f>H235/G235</f>
        <v>0</v>
      </c>
      <c r="L235" s="64"/>
      <c r="M235" s="64"/>
      <c r="N235" s="65"/>
      <c r="O235" s="65"/>
      <c r="P235" s="65"/>
      <c r="Q235" s="75"/>
    </row>
    <row r="236" spans="1:17" ht="58.5" customHeight="1" x14ac:dyDescent="0.2">
      <c r="A236" s="39" t="s">
        <v>234</v>
      </c>
      <c r="B236" s="138" t="s">
        <v>192</v>
      </c>
      <c r="C236" s="138" t="s">
        <v>208</v>
      </c>
      <c r="D236" s="138" t="s">
        <v>195</v>
      </c>
      <c r="E236" s="138" t="s">
        <v>235</v>
      </c>
      <c r="F236" s="138" t="s">
        <v>210</v>
      </c>
      <c r="G236" s="170">
        <v>3000000</v>
      </c>
      <c r="H236" s="170">
        <v>0</v>
      </c>
      <c r="I236" s="148">
        <f t="shared" si="15"/>
        <v>0</v>
      </c>
      <c r="K236" s="152"/>
      <c r="L236" s="153"/>
      <c r="M236" s="154"/>
      <c r="N236" s="154"/>
      <c r="O236" s="70"/>
      <c r="P236" s="72"/>
      <c r="Q236" s="71"/>
    </row>
    <row r="237" spans="1:17" ht="32.25" customHeight="1" x14ac:dyDescent="0.2">
      <c r="A237" s="38" t="s">
        <v>50</v>
      </c>
      <c r="B237" s="137" t="s">
        <v>192</v>
      </c>
      <c r="C237" s="137" t="s">
        <v>208</v>
      </c>
      <c r="D237" s="137" t="s">
        <v>195</v>
      </c>
      <c r="E237" s="137" t="s">
        <v>235</v>
      </c>
      <c r="F237" s="137">
        <v>200</v>
      </c>
      <c r="G237" s="171">
        <v>3000000</v>
      </c>
      <c r="H237" s="171">
        <v>0</v>
      </c>
      <c r="I237" s="42">
        <f t="shared" si="15"/>
        <v>0</v>
      </c>
      <c r="K237" s="152"/>
      <c r="L237" s="153"/>
      <c r="M237" s="154"/>
      <c r="N237" s="154"/>
      <c r="O237" s="70"/>
      <c r="P237" s="72"/>
      <c r="Q237" s="71"/>
    </row>
    <row r="238" spans="1:17" ht="32.25" customHeight="1" x14ac:dyDescent="0.2">
      <c r="A238" s="38" t="s">
        <v>51</v>
      </c>
      <c r="B238" s="137" t="s">
        <v>192</v>
      </c>
      <c r="C238" s="137" t="s">
        <v>208</v>
      </c>
      <c r="D238" s="137" t="s">
        <v>195</v>
      </c>
      <c r="E238" s="137" t="s">
        <v>235</v>
      </c>
      <c r="F238" s="137">
        <v>240</v>
      </c>
      <c r="G238" s="171">
        <v>3000000</v>
      </c>
      <c r="H238" s="171">
        <v>0</v>
      </c>
      <c r="I238" s="42">
        <f t="shared" si="15"/>
        <v>0</v>
      </c>
      <c r="K238" s="152"/>
      <c r="L238" s="153"/>
      <c r="M238" s="154"/>
      <c r="N238" s="154"/>
      <c r="O238" s="70"/>
      <c r="P238" s="70"/>
      <c r="Q238" s="71"/>
    </row>
    <row r="239" spans="1:17" ht="32.25" customHeight="1" x14ac:dyDescent="0.2">
      <c r="A239" s="38" t="s">
        <v>52</v>
      </c>
      <c r="B239" s="137" t="s">
        <v>192</v>
      </c>
      <c r="C239" s="137" t="s">
        <v>208</v>
      </c>
      <c r="D239" s="137" t="s">
        <v>195</v>
      </c>
      <c r="E239" s="137" t="s">
        <v>235</v>
      </c>
      <c r="F239" s="137">
        <v>244</v>
      </c>
      <c r="G239" s="171">
        <v>3000000</v>
      </c>
      <c r="H239" s="171">
        <v>0</v>
      </c>
      <c r="I239" s="42">
        <f t="shared" si="15"/>
        <v>0</v>
      </c>
      <c r="K239" s="152"/>
      <c r="L239" s="153"/>
      <c r="M239" s="154"/>
      <c r="N239" s="154"/>
      <c r="O239" s="70"/>
      <c r="P239" s="70"/>
      <c r="Q239" s="71"/>
    </row>
    <row r="240" spans="1:17" ht="59.25" customHeight="1" x14ac:dyDescent="0.2">
      <c r="A240" s="41" t="s">
        <v>236</v>
      </c>
      <c r="B240" s="138" t="s">
        <v>192</v>
      </c>
      <c r="C240" s="138" t="s">
        <v>208</v>
      </c>
      <c r="D240" s="138" t="s">
        <v>195</v>
      </c>
      <c r="E240" s="138" t="s">
        <v>237</v>
      </c>
      <c r="F240" s="138" t="s">
        <v>210</v>
      </c>
      <c r="G240" s="170">
        <v>245000</v>
      </c>
      <c r="H240" s="170">
        <v>0</v>
      </c>
      <c r="I240" s="148">
        <f t="shared" si="15"/>
        <v>0</v>
      </c>
      <c r="K240" s="152"/>
      <c r="L240" s="153"/>
      <c r="M240" s="154"/>
      <c r="N240" s="154"/>
      <c r="O240" s="70"/>
      <c r="P240" s="72"/>
      <c r="Q240" s="71"/>
    </row>
    <row r="241" spans="1:17" ht="32.25" customHeight="1" x14ac:dyDescent="0.2">
      <c r="A241" s="38" t="s">
        <v>50</v>
      </c>
      <c r="B241" s="137" t="s">
        <v>192</v>
      </c>
      <c r="C241" s="137" t="s">
        <v>208</v>
      </c>
      <c r="D241" s="137" t="s">
        <v>195</v>
      </c>
      <c r="E241" s="137" t="s">
        <v>237</v>
      </c>
      <c r="F241" s="137">
        <v>200</v>
      </c>
      <c r="G241" s="171">
        <v>245000</v>
      </c>
      <c r="H241" s="171">
        <v>0</v>
      </c>
      <c r="I241" s="42">
        <f t="shared" si="15"/>
        <v>0</v>
      </c>
      <c r="K241" s="152"/>
      <c r="L241" s="153"/>
      <c r="M241" s="154"/>
      <c r="N241" s="154"/>
      <c r="O241" s="70"/>
      <c r="P241" s="72"/>
      <c r="Q241" s="71"/>
    </row>
    <row r="242" spans="1:17" ht="32.25" customHeight="1" x14ac:dyDescent="0.2">
      <c r="A242" s="38" t="s">
        <v>51</v>
      </c>
      <c r="B242" s="137" t="s">
        <v>192</v>
      </c>
      <c r="C242" s="137" t="s">
        <v>208</v>
      </c>
      <c r="D242" s="137" t="s">
        <v>195</v>
      </c>
      <c r="E242" s="137" t="s">
        <v>237</v>
      </c>
      <c r="F242" s="137">
        <v>240</v>
      </c>
      <c r="G242" s="171">
        <v>245000</v>
      </c>
      <c r="H242" s="171">
        <v>0</v>
      </c>
      <c r="I242" s="42">
        <f t="shared" si="15"/>
        <v>0</v>
      </c>
      <c r="K242" s="152"/>
      <c r="L242" s="153"/>
      <c r="M242" s="154"/>
      <c r="N242" s="154"/>
      <c r="O242" s="70"/>
      <c r="P242" s="72"/>
      <c r="Q242" s="71"/>
    </row>
    <row r="243" spans="1:17" ht="32.25" customHeight="1" x14ac:dyDescent="0.2">
      <c r="A243" s="38" t="s">
        <v>52</v>
      </c>
      <c r="B243" s="137" t="s">
        <v>192</v>
      </c>
      <c r="C243" s="137" t="s">
        <v>208</v>
      </c>
      <c r="D243" s="137" t="s">
        <v>195</v>
      </c>
      <c r="E243" s="137" t="s">
        <v>237</v>
      </c>
      <c r="F243" s="137">
        <v>244</v>
      </c>
      <c r="G243" s="171">
        <v>245000</v>
      </c>
      <c r="H243" s="171">
        <v>0</v>
      </c>
      <c r="I243" s="42">
        <f t="shared" si="15"/>
        <v>0</v>
      </c>
      <c r="K243" s="152"/>
      <c r="L243" s="153"/>
      <c r="M243" s="154"/>
      <c r="N243" s="154"/>
      <c r="O243" s="70"/>
      <c r="P243" s="72"/>
      <c r="Q243" s="71"/>
    </row>
    <row r="244" spans="1:17" ht="63.75" customHeight="1" x14ac:dyDescent="0.25">
      <c r="A244" s="48" t="s">
        <v>173</v>
      </c>
      <c r="B244" s="141" t="s">
        <v>192</v>
      </c>
      <c r="C244" s="141"/>
      <c r="D244" s="141"/>
      <c r="E244" s="141"/>
      <c r="F244" s="141"/>
      <c r="G244" s="173">
        <f>G245+G250+G273</f>
        <v>28124040</v>
      </c>
      <c r="H244" s="173">
        <f>H245+H250+H273</f>
        <v>10809173.700000001</v>
      </c>
      <c r="I244" s="149">
        <f t="shared" si="15"/>
        <v>0.38433929478126189</v>
      </c>
      <c r="L244" s="64"/>
      <c r="M244" s="65"/>
      <c r="N244" s="65"/>
      <c r="O244" s="65"/>
      <c r="P244" s="76"/>
      <c r="Q244" s="75"/>
    </row>
    <row r="245" spans="1:17" ht="35.1" customHeight="1" x14ac:dyDescent="0.25">
      <c r="A245" s="36" t="s">
        <v>151</v>
      </c>
      <c r="B245" s="133" t="s">
        <v>192</v>
      </c>
      <c r="C245" s="133" t="s">
        <v>238</v>
      </c>
      <c r="D245" s="133" t="s">
        <v>194</v>
      </c>
      <c r="E245" s="133"/>
      <c r="F245" s="133"/>
      <c r="G245" s="172">
        <f>G246</f>
        <v>2187000</v>
      </c>
      <c r="H245" s="172">
        <f>H246</f>
        <v>803441.8</v>
      </c>
      <c r="I245" s="46">
        <f t="shared" si="15"/>
        <v>0.3673716506630087</v>
      </c>
      <c r="O245" s="67"/>
      <c r="P245" s="67"/>
      <c r="Q245" s="68"/>
    </row>
    <row r="246" spans="1:17" ht="35.1" customHeight="1" x14ac:dyDescent="0.2">
      <c r="A246" s="39" t="s">
        <v>152</v>
      </c>
      <c r="B246" s="131" t="s">
        <v>192</v>
      </c>
      <c r="C246" s="131" t="s">
        <v>238</v>
      </c>
      <c r="D246" s="131" t="s">
        <v>238</v>
      </c>
      <c r="E246" s="131" t="s">
        <v>239</v>
      </c>
      <c r="F246" s="131"/>
      <c r="G246" s="170">
        <v>2187000</v>
      </c>
      <c r="H246" s="170">
        <v>803441.8</v>
      </c>
      <c r="I246" s="148">
        <f t="shared" si="15"/>
        <v>0.3673716506630087</v>
      </c>
      <c r="K246" s="152"/>
      <c r="L246" s="153"/>
      <c r="M246" s="154"/>
      <c r="N246" s="154"/>
      <c r="O246" s="70"/>
      <c r="P246" s="70"/>
      <c r="Q246" s="71"/>
    </row>
    <row r="247" spans="1:17" ht="35.1" customHeight="1" x14ac:dyDescent="0.2">
      <c r="A247" s="38" t="s">
        <v>50</v>
      </c>
      <c r="B247" s="132" t="s">
        <v>192</v>
      </c>
      <c r="C247" s="132" t="s">
        <v>238</v>
      </c>
      <c r="D247" s="132" t="s">
        <v>238</v>
      </c>
      <c r="E247" s="132" t="s">
        <v>239</v>
      </c>
      <c r="F247" s="132" t="s">
        <v>197</v>
      </c>
      <c r="G247" s="171">
        <v>2187000</v>
      </c>
      <c r="H247" s="171">
        <v>803441.8</v>
      </c>
      <c r="I247" s="42">
        <f t="shared" si="15"/>
        <v>0.3673716506630087</v>
      </c>
      <c r="K247" s="152"/>
      <c r="L247" s="153"/>
      <c r="M247" s="154"/>
      <c r="N247" s="154"/>
      <c r="O247" s="70"/>
      <c r="P247" s="72"/>
      <c r="Q247" s="71"/>
    </row>
    <row r="248" spans="1:17" ht="35.1" customHeight="1" x14ac:dyDescent="0.2">
      <c r="A248" s="38" t="s">
        <v>51</v>
      </c>
      <c r="B248" s="132" t="s">
        <v>192</v>
      </c>
      <c r="C248" s="132" t="s">
        <v>238</v>
      </c>
      <c r="D248" s="132" t="s">
        <v>238</v>
      </c>
      <c r="E248" s="132" t="s">
        <v>239</v>
      </c>
      <c r="F248" s="132" t="s">
        <v>198</v>
      </c>
      <c r="G248" s="171">
        <v>2187000</v>
      </c>
      <c r="H248" s="171">
        <v>803441.8</v>
      </c>
      <c r="I248" s="42">
        <f t="shared" si="15"/>
        <v>0.3673716506630087</v>
      </c>
      <c r="K248" s="152"/>
      <c r="L248" s="153"/>
      <c r="M248" s="154"/>
      <c r="N248" s="154"/>
      <c r="O248" s="70"/>
      <c r="P248" s="70"/>
      <c r="Q248" s="71"/>
    </row>
    <row r="249" spans="1:17" ht="27.75" customHeight="1" x14ac:dyDescent="0.2">
      <c r="A249" s="38" t="s">
        <v>52</v>
      </c>
      <c r="B249" s="136" t="s">
        <v>192</v>
      </c>
      <c r="C249" s="136" t="s">
        <v>238</v>
      </c>
      <c r="D249" s="136" t="s">
        <v>238</v>
      </c>
      <c r="E249" s="136" t="s">
        <v>239</v>
      </c>
      <c r="F249" s="136">
        <v>244</v>
      </c>
      <c r="G249" s="171">
        <v>2187000</v>
      </c>
      <c r="H249" s="171">
        <v>803441.8</v>
      </c>
      <c r="I249" s="42">
        <f t="shared" si="15"/>
        <v>0.3673716506630087</v>
      </c>
      <c r="K249" s="152"/>
      <c r="L249" s="153"/>
      <c r="M249" s="154"/>
      <c r="N249" s="154"/>
      <c r="O249" s="70"/>
      <c r="P249" s="70"/>
      <c r="Q249" s="71"/>
    </row>
    <row r="250" spans="1:17" ht="28.5" customHeight="1" x14ac:dyDescent="0.25">
      <c r="A250" s="36" t="s">
        <v>153</v>
      </c>
      <c r="B250" s="134" t="s">
        <v>192</v>
      </c>
      <c r="C250" s="134" t="s">
        <v>224</v>
      </c>
      <c r="D250" s="134" t="s">
        <v>193</v>
      </c>
      <c r="E250" s="134"/>
      <c r="F250" s="134"/>
      <c r="G250" s="172">
        <f>G251+G264+G269+G256</f>
        <v>21326340</v>
      </c>
      <c r="H250" s="172">
        <f>H251+H264+H269+H256</f>
        <v>7794899.6600000001</v>
      </c>
      <c r="I250" s="46">
        <f t="shared" si="15"/>
        <v>0.36550573891253729</v>
      </c>
      <c r="O250" s="67"/>
      <c r="P250" s="74"/>
      <c r="Q250" s="68"/>
    </row>
    <row r="251" spans="1:17" ht="35.1" customHeight="1" x14ac:dyDescent="0.25">
      <c r="A251" s="37" t="s">
        <v>183</v>
      </c>
      <c r="B251" s="138" t="s">
        <v>192</v>
      </c>
      <c r="C251" s="138" t="s">
        <v>224</v>
      </c>
      <c r="D251" s="138" t="s">
        <v>193</v>
      </c>
      <c r="E251" s="138" t="s">
        <v>201</v>
      </c>
      <c r="F251" s="138" t="s">
        <v>210</v>
      </c>
      <c r="G251" s="170">
        <v>0</v>
      </c>
      <c r="H251" s="170">
        <v>0</v>
      </c>
      <c r="I251" s="148">
        <v>0</v>
      </c>
    </row>
    <row r="252" spans="1:17" ht="62.25" customHeight="1" x14ac:dyDescent="0.25">
      <c r="A252" s="38" t="s">
        <v>46</v>
      </c>
      <c r="B252" s="132" t="s">
        <v>192</v>
      </c>
      <c r="C252" s="132" t="s">
        <v>224</v>
      </c>
      <c r="D252" s="132" t="s">
        <v>193</v>
      </c>
      <c r="E252" s="132" t="s">
        <v>201</v>
      </c>
      <c r="F252" s="132">
        <v>100</v>
      </c>
      <c r="G252" s="171">
        <v>0</v>
      </c>
      <c r="H252" s="171">
        <v>0</v>
      </c>
      <c r="I252" s="42">
        <v>0</v>
      </c>
    </row>
    <row r="253" spans="1:17" ht="33.75" customHeight="1" x14ac:dyDescent="0.25">
      <c r="A253" s="38" t="s">
        <v>64</v>
      </c>
      <c r="B253" s="137" t="s">
        <v>192</v>
      </c>
      <c r="C253" s="137" t="s">
        <v>224</v>
      </c>
      <c r="D253" s="137" t="s">
        <v>193</v>
      </c>
      <c r="E253" s="137" t="s">
        <v>201</v>
      </c>
      <c r="F253" s="137">
        <v>110</v>
      </c>
      <c r="G253" s="171">
        <v>0</v>
      </c>
      <c r="H253" s="171">
        <v>0</v>
      </c>
      <c r="I253" s="42">
        <v>0</v>
      </c>
    </row>
    <row r="254" spans="1:17" ht="24" customHeight="1" x14ac:dyDescent="0.25">
      <c r="A254" s="38" t="s">
        <v>65</v>
      </c>
      <c r="B254" s="137" t="s">
        <v>192</v>
      </c>
      <c r="C254" s="137" t="s">
        <v>224</v>
      </c>
      <c r="D254" s="137" t="s">
        <v>193</v>
      </c>
      <c r="E254" s="137" t="s">
        <v>201</v>
      </c>
      <c r="F254" s="137">
        <v>111</v>
      </c>
      <c r="G254" s="171">
        <v>0</v>
      </c>
      <c r="H254" s="171">
        <v>0</v>
      </c>
      <c r="I254" s="42">
        <v>0</v>
      </c>
    </row>
    <row r="255" spans="1:17" ht="48" customHeight="1" x14ac:dyDescent="0.25">
      <c r="A255" s="38" t="s">
        <v>66</v>
      </c>
      <c r="B255" s="137" t="s">
        <v>192</v>
      </c>
      <c r="C255" s="137" t="s">
        <v>224</v>
      </c>
      <c r="D255" s="137" t="s">
        <v>193</v>
      </c>
      <c r="E255" s="137" t="s">
        <v>201</v>
      </c>
      <c r="F255" s="137">
        <v>119</v>
      </c>
      <c r="G255" s="171">
        <v>0</v>
      </c>
      <c r="H255" s="171">
        <v>0</v>
      </c>
      <c r="I255" s="42">
        <v>0</v>
      </c>
    </row>
    <row r="256" spans="1:17" ht="48" customHeight="1" x14ac:dyDescent="0.25">
      <c r="A256" s="41" t="s">
        <v>181</v>
      </c>
      <c r="B256" s="131" t="s">
        <v>192</v>
      </c>
      <c r="C256" s="131" t="s">
        <v>224</v>
      </c>
      <c r="D256" s="131" t="s">
        <v>193</v>
      </c>
      <c r="E256" s="131" t="s">
        <v>207</v>
      </c>
      <c r="F256" s="131">
        <v>0</v>
      </c>
      <c r="G256" s="170">
        <v>60000</v>
      </c>
      <c r="H256" s="170">
        <v>60000</v>
      </c>
      <c r="I256" s="148">
        <f>H256/G256</f>
        <v>1</v>
      </c>
      <c r="O256" s="70"/>
      <c r="P256" s="70"/>
      <c r="Q256" s="71"/>
    </row>
    <row r="257" spans="1:17" ht="59.25" customHeight="1" x14ac:dyDescent="0.25">
      <c r="A257" s="43" t="s">
        <v>46</v>
      </c>
      <c r="B257" s="132" t="s">
        <v>192</v>
      </c>
      <c r="C257" s="132" t="s">
        <v>224</v>
      </c>
      <c r="D257" s="132" t="s">
        <v>193</v>
      </c>
      <c r="E257" s="132" t="s">
        <v>207</v>
      </c>
      <c r="F257" s="132" t="s">
        <v>196</v>
      </c>
      <c r="G257" s="171">
        <v>0</v>
      </c>
      <c r="H257" s="171">
        <v>0</v>
      </c>
      <c r="I257" s="42">
        <v>0</v>
      </c>
      <c r="O257" s="70"/>
      <c r="P257" s="72"/>
      <c r="Q257" s="71"/>
    </row>
    <row r="258" spans="1:17" ht="29.25" customHeight="1" x14ac:dyDescent="0.25">
      <c r="A258" s="43" t="s">
        <v>64</v>
      </c>
      <c r="B258" s="132" t="s">
        <v>192</v>
      </c>
      <c r="C258" s="132" t="s">
        <v>224</v>
      </c>
      <c r="D258" s="132" t="s">
        <v>193</v>
      </c>
      <c r="E258" s="132" t="s">
        <v>207</v>
      </c>
      <c r="F258" s="132" t="s">
        <v>204</v>
      </c>
      <c r="G258" s="171">
        <v>0</v>
      </c>
      <c r="H258" s="171">
        <v>0</v>
      </c>
      <c r="I258" s="42">
        <v>0</v>
      </c>
      <c r="O258" s="70"/>
      <c r="P258" s="72"/>
      <c r="Q258" s="71"/>
    </row>
    <row r="259" spans="1:17" ht="30" customHeight="1" x14ac:dyDescent="0.25">
      <c r="A259" s="43" t="s">
        <v>65</v>
      </c>
      <c r="B259" s="132" t="s">
        <v>192</v>
      </c>
      <c r="C259" s="132" t="s">
        <v>224</v>
      </c>
      <c r="D259" s="132" t="s">
        <v>193</v>
      </c>
      <c r="E259" s="132" t="s">
        <v>207</v>
      </c>
      <c r="F259" s="132">
        <v>111</v>
      </c>
      <c r="G259" s="171">
        <v>0</v>
      </c>
      <c r="H259" s="171">
        <v>0</v>
      </c>
      <c r="I259" s="42">
        <v>0</v>
      </c>
      <c r="O259" s="70"/>
      <c r="P259" s="72"/>
      <c r="Q259" s="71"/>
    </row>
    <row r="260" spans="1:17" ht="48" customHeight="1" x14ac:dyDescent="0.25">
      <c r="A260" s="43" t="s">
        <v>66</v>
      </c>
      <c r="B260" s="132" t="s">
        <v>192</v>
      </c>
      <c r="C260" s="132" t="s">
        <v>224</v>
      </c>
      <c r="D260" s="132" t="s">
        <v>193</v>
      </c>
      <c r="E260" s="132" t="s">
        <v>207</v>
      </c>
      <c r="F260" s="132">
        <v>119</v>
      </c>
      <c r="G260" s="171">
        <v>0</v>
      </c>
      <c r="H260" s="171">
        <v>0</v>
      </c>
      <c r="I260" s="42">
        <v>0</v>
      </c>
      <c r="O260" s="70"/>
      <c r="P260" s="70"/>
      <c r="Q260" s="71"/>
    </row>
    <row r="261" spans="1:17" ht="42" customHeight="1" x14ac:dyDescent="0.25">
      <c r="A261" s="43" t="s">
        <v>50</v>
      </c>
      <c r="B261" s="132" t="s">
        <v>192</v>
      </c>
      <c r="C261" s="132" t="s">
        <v>224</v>
      </c>
      <c r="D261" s="132" t="s">
        <v>193</v>
      </c>
      <c r="E261" s="132" t="s">
        <v>207</v>
      </c>
      <c r="F261" s="132">
        <v>200</v>
      </c>
      <c r="G261" s="171">
        <v>60000</v>
      </c>
      <c r="H261" s="171">
        <v>60000</v>
      </c>
      <c r="I261" s="42">
        <f>H261/G261</f>
        <v>1</v>
      </c>
      <c r="O261" s="70"/>
      <c r="P261" s="70"/>
      <c r="Q261" s="71"/>
    </row>
    <row r="262" spans="1:17" ht="40.5" customHeight="1" x14ac:dyDescent="0.25">
      <c r="A262" s="43" t="s">
        <v>51</v>
      </c>
      <c r="B262" s="132" t="s">
        <v>192</v>
      </c>
      <c r="C262" s="132" t="s">
        <v>224</v>
      </c>
      <c r="D262" s="132" t="s">
        <v>193</v>
      </c>
      <c r="E262" s="132" t="s">
        <v>207</v>
      </c>
      <c r="F262" s="132">
        <v>240</v>
      </c>
      <c r="G262" s="171">
        <v>60000</v>
      </c>
      <c r="H262" s="171">
        <v>60000</v>
      </c>
      <c r="I262" s="42">
        <f>H262/G262</f>
        <v>1</v>
      </c>
      <c r="O262" s="70"/>
      <c r="P262" s="72"/>
      <c r="Q262" s="71"/>
    </row>
    <row r="263" spans="1:17" ht="27.75" customHeight="1" x14ac:dyDescent="0.2">
      <c r="A263" s="43" t="s">
        <v>52</v>
      </c>
      <c r="B263" s="132" t="s">
        <v>192</v>
      </c>
      <c r="C263" s="132" t="s">
        <v>224</v>
      </c>
      <c r="D263" s="132" t="s">
        <v>193</v>
      </c>
      <c r="E263" s="132" t="s">
        <v>207</v>
      </c>
      <c r="F263" s="132">
        <v>244</v>
      </c>
      <c r="G263" s="171">
        <v>60000</v>
      </c>
      <c r="H263" s="171">
        <v>60000</v>
      </c>
      <c r="I263" s="42">
        <f>H263/G263</f>
        <v>1</v>
      </c>
      <c r="K263" s="152"/>
      <c r="L263" s="153"/>
      <c r="M263" s="154"/>
      <c r="N263" s="154"/>
    </row>
    <row r="264" spans="1:17" ht="52.5" customHeight="1" x14ac:dyDescent="0.2">
      <c r="A264" s="38" t="s">
        <v>173</v>
      </c>
      <c r="B264" s="132" t="s">
        <v>192</v>
      </c>
      <c r="C264" s="132" t="s">
        <v>224</v>
      </c>
      <c r="D264" s="132" t="s">
        <v>193</v>
      </c>
      <c r="E264" s="132" t="s">
        <v>240</v>
      </c>
      <c r="F264" s="132" t="s">
        <v>210</v>
      </c>
      <c r="G264" s="171">
        <v>8549500</v>
      </c>
      <c r="H264" s="171">
        <v>3331945.92</v>
      </c>
      <c r="I264" s="42">
        <f t="shared" ref="I264:I272" si="16">H264/G264</f>
        <v>0.38972406807415638</v>
      </c>
      <c r="K264" s="152"/>
      <c r="L264" s="153"/>
      <c r="M264" s="154"/>
      <c r="N264" s="154"/>
    </row>
    <row r="265" spans="1:17" ht="59.25" customHeight="1" x14ac:dyDescent="0.2">
      <c r="A265" s="38" t="s">
        <v>46</v>
      </c>
      <c r="B265" s="132" t="s">
        <v>192</v>
      </c>
      <c r="C265" s="132" t="s">
        <v>224</v>
      </c>
      <c r="D265" s="132" t="s">
        <v>193</v>
      </c>
      <c r="E265" s="132" t="s">
        <v>240</v>
      </c>
      <c r="F265" s="132" t="s">
        <v>196</v>
      </c>
      <c r="G265" s="171">
        <v>8549500</v>
      </c>
      <c r="H265" s="171">
        <v>3331945.92</v>
      </c>
      <c r="I265" s="42">
        <f t="shared" si="16"/>
        <v>0.38972406807415638</v>
      </c>
      <c r="K265" s="152"/>
      <c r="L265" s="153"/>
      <c r="M265" s="154"/>
      <c r="N265" s="154"/>
    </row>
    <row r="266" spans="1:17" ht="24.75" customHeight="1" x14ac:dyDescent="0.2">
      <c r="A266" s="38" t="s">
        <v>64</v>
      </c>
      <c r="B266" s="137" t="s">
        <v>192</v>
      </c>
      <c r="C266" s="137" t="s">
        <v>224</v>
      </c>
      <c r="D266" s="137" t="s">
        <v>193</v>
      </c>
      <c r="E266" s="137" t="s">
        <v>240</v>
      </c>
      <c r="F266" s="137" t="s">
        <v>204</v>
      </c>
      <c r="G266" s="171">
        <v>8549500</v>
      </c>
      <c r="H266" s="171">
        <v>3331945.92</v>
      </c>
      <c r="I266" s="42">
        <f t="shared" si="16"/>
        <v>0.38972406807415638</v>
      </c>
      <c r="K266" s="152"/>
      <c r="L266" s="153"/>
      <c r="M266" s="154"/>
      <c r="N266" s="154"/>
      <c r="O266" s="73"/>
      <c r="P266" s="73"/>
      <c r="Q266" s="71"/>
    </row>
    <row r="267" spans="1:17" ht="30" customHeight="1" x14ac:dyDescent="0.2">
      <c r="A267" s="38" t="s">
        <v>65</v>
      </c>
      <c r="B267" s="137" t="s">
        <v>192</v>
      </c>
      <c r="C267" s="137" t="s">
        <v>224</v>
      </c>
      <c r="D267" s="137" t="s">
        <v>193</v>
      </c>
      <c r="E267" s="137" t="s">
        <v>240</v>
      </c>
      <c r="F267" s="137">
        <v>111</v>
      </c>
      <c r="G267" s="171">
        <v>6566400</v>
      </c>
      <c r="H267" s="171">
        <v>2590790.6</v>
      </c>
      <c r="I267" s="42">
        <f t="shared" si="16"/>
        <v>0.39455266203703704</v>
      </c>
      <c r="K267" s="152"/>
      <c r="L267" s="153"/>
      <c r="M267" s="154"/>
      <c r="N267" s="154"/>
      <c r="O267" s="73"/>
      <c r="P267" s="73"/>
      <c r="Q267" s="71"/>
    </row>
    <row r="268" spans="1:17" ht="44.25" customHeight="1" x14ac:dyDescent="0.2">
      <c r="A268" s="38" t="s">
        <v>66</v>
      </c>
      <c r="B268" s="137" t="s">
        <v>192</v>
      </c>
      <c r="C268" s="137" t="s">
        <v>224</v>
      </c>
      <c r="D268" s="137" t="s">
        <v>193</v>
      </c>
      <c r="E268" s="137" t="s">
        <v>240</v>
      </c>
      <c r="F268" s="137">
        <v>119</v>
      </c>
      <c r="G268" s="171">
        <v>1983100</v>
      </c>
      <c r="H268" s="171">
        <v>741155.32</v>
      </c>
      <c r="I268" s="42">
        <f t="shared" si="16"/>
        <v>0.37373572689223938</v>
      </c>
      <c r="K268" s="152"/>
      <c r="L268" s="153"/>
      <c r="M268" s="154"/>
      <c r="N268" s="154"/>
      <c r="O268" s="73"/>
      <c r="P268" s="73"/>
      <c r="Q268" s="71"/>
    </row>
    <row r="269" spans="1:17" ht="52.5" customHeight="1" x14ac:dyDescent="0.25">
      <c r="A269" s="38" t="s">
        <v>173</v>
      </c>
      <c r="B269" s="137" t="s">
        <v>192</v>
      </c>
      <c r="C269" s="137" t="s">
        <v>224</v>
      </c>
      <c r="D269" s="137" t="s">
        <v>193</v>
      </c>
      <c r="E269" s="137" t="s">
        <v>241</v>
      </c>
      <c r="F269" s="132" t="s">
        <v>210</v>
      </c>
      <c r="G269" s="174">
        <v>12716840</v>
      </c>
      <c r="H269" s="175">
        <v>4402953.74</v>
      </c>
      <c r="I269" s="29">
        <f t="shared" si="16"/>
        <v>0.34623017510639437</v>
      </c>
    </row>
    <row r="270" spans="1:17" ht="35.1" customHeight="1" x14ac:dyDescent="0.2">
      <c r="A270" s="38" t="s">
        <v>50</v>
      </c>
      <c r="B270" s="137" t="s">
        <v>192</v>
      </c>
      <c r="C270" s="137" t="s">
        <v>224</v>
      </c>
      <c r="D270" s="137" t="s">
        <v>193</v>
      </c>
      <c r="E270" s="137" t="s">
        <v>241</v>
      </c>
      <c r="F270" s="137" t="s">
        <v>197</v>
      </c>
      <c r="G270" s="174">
        <v>12716840</v>
      </c>
      <c r="H270" s="175">
        <v>4402953.74</v>
      </c>
      <c r="I270" s="29">
        <f t="shared" si="16"/>
        <v>0.34623017510639437</v>
      </c>
      <c r="K270" s="152"/>
      <c r="L270" s="153"/>
      <c r="M270" s="154"/>
      <c r="N270" s="154"/>
      <c r="O270" s="70"/>
      <c r="P270" s="70"/>
      <c r="Q270" s="71"/>
    </row>
    <row r="271" spans="1:17" ht="39" customHeight="1" x14ac:dyDescent="0.2">
      <c r="A271" s="38" t="s">
        <v>51</v>
      </c>
      <c r="B271" s="137" t="s">
        <v>192</v>
      </c>
      <c r="C271" s="137" t="s">
        <v>224</v>
      </c>
      <c r="D271" s="137" t="s">
        <v>193</v>
      </c>
      <c r="E271" s="137" t="s">
        <v>241</v>
      </c>
      <c r="F271" s="137" t="s">
        <v>198</v>
      </c>
      <c r="G271" s="174">
        <v>12716840</v>
      </c>
      <c r="H271" s="175">
        <v>4402953.74</v>
      </c>
      <c r="I271" s="29">
        <f t="shared" si="16"/>
        <v>0.34623017510639437</v>
      </c>
      <c r="K271" s="152"/>
      <c r="L271" s="153"/>
      <c r="M271" s="154"/>
      <c r="N271" s="154"/>
      <c r="O271" s="73"/>
      <c r="P271" s="116"/>
      <c r="Q271" s="71"/>
    </row>
    <row r="272" spans="1:17" ht="35.1" customHeight="1" x14ac:dyDescent="0.2">
      <c r="A272" s="38" t="s">
        <v>52</v>
      </c>
      <c r="B272" s="137" t="s">
        <v>192</v>
      </c>
      <c r="C272" s="137" t="s">
        <v>224</v>
      </c>
      <c r="D272" s="137" t="s">
        <v>193</v>
      </c>
      <c r="E272" s="137" t="s">
        <v>241</v>
      </c>
      <c r="F272" s="137">
        <v>244</v>
      </c>
      <c r="G272" s="174">
        <v>12716840</v>
      </c>
      <c r="H272" s="175">
        <v>4402953.74</v>
      </c>
      <c r="I272" s="29">
        <f t="shared" si="16"/>
        <v>0.34623017510639437</v>
      </c>
      <c r="K272" s="152"/>
      <c r="L272" s="153"/>
      <c r="M272" s="154"/>
      <c r="N272" s="154"/>
      <c r="O272" s="70"/>
      <c r="P272" s="72"/>
      <c r="Q272" s="71"/>
    </row>
    <row r="273" spans="1:17" ht="30.75" customHeight="1" x14ac:dyDescent="0.2">
      <c r="A273" s="36" t="s">
        <v>158</v>
      </c>
      <c r="B273" s="134" t="s">
        <v>192</v>
      </c>
      <c r="C273" s="134" t="s">
        <v>208</v>
      </c>
      <c r="D273" s="134" t="s">
        <v>194</v>
      </c>
      <c r="E273" s="134"/>
      <c r="F273" s="134"/>
      <c r="G273" s="172">
        <f>G274</f>
        <v>4610700</v>
      </c>
      <c r="H273" s="172">
        <f>H274</f>
        <v>2210832.2400000002</v>
      </c>
      <c r="I273" s="46">
        <f t="shared" ref="I273" si="17">H273/G273</f>
        <v>0.4795003448500228</v>
      </c>
      <c r="J273" s="9"/>
      <c r="K273" s="152"/>
      <c r="L273" s="153"/>
      <c r="M273" s="154"/>
      <c r="N273" s="154"/>
      <c r="O273" s="67"/>
      <c r="P273" s="67"/>
      <c r="Q273" s="68"/>
    </row>
    <row r="274" spans="1:17" ht="39" customHeight="1" x14ac:dyDescent="0.2">
      <c r="A274" s="39" t="s">
        <v>159</v>
      </c>
      <c r="B274" s="142" t="s">
        <v>192</v>
      </c>
      <c r="C274" s="142" t="s">
        <v>208</v>
      </c>
      <c r="D274" s="142" t="s">
        <v>193</v>
      </c>
      <c r="E274" s="142" t="s">
        <v>242</v>
      </c>
      <c r="F274" s="142"/>
      <c r="G274" s="176">
        <v>4610700</v>
      </c>
      <c r="H274" s="176">
        <v>2210832.2400000002</v>
      </c>
      <c r="I274" s="147">
        <f t="shared" ref="I274:I280" si="18">H274/G274</f>
        <v>0.4795003448500228</v>
      </c>
      <c r="J274" s="9"/>
      <c r="K274" s="152"/>
      <c r="L274" s="153"/>
      <c r="M274" s="154"/>
      <c r="N274" s="154"/>
      <c r="O274" s="70"/>
      <c r="P274" s="72"/>
      <c r="Q274" s="71"/>
    </row>
    <row r="275" spans="1:17" ht="58.5" customHeight="1" x14ac:dyDescent="0.2">
      <c r="A275" s="38" t="s">
        <v>46</v>
      </c>
      <c r="B275" s="143" t="s">
        <v>192</v>
      </c>
      <c r="C275" s="143" t="s">
        <v>208</v>
      </c>
      <c r="D275" s="143" t="s">
        <v>193</v>
      </c>
      <c r="E275" s="143" t="s">
        <v>242</v>
      </c>
      <c r="F275" s="143" t="s">
        <v>196</v>
      </c>
      <c r="G275" s="175">
        <v>300000</v>
      </c>
      <c r="H275" s="175">
        <v>143200</v>
      </c>
      <c r="I275" s="29">
        <f t="shared" si="18"/>
        <v>0.47733333333333333</v>
      </c>
      <c r="J275" s="9"/>
      <c r="K275" s="152"/>
      <c r="L275" s="153"/>
      <c r="M275" s="154"/>
      <c r="N275" s="154"/>
      <c r="O275" s="70"/>
      <c r="P275" s="72"/>
      <c r="Q275" s="71"/>
    </row>
    <row r="276" spans="1:17" ht="31.5" customHeight="1" x14ac:dyDescent="0.2">
      <c r="A276" s="44" t="s">
        <v>64</v>
      </c>
      <c r="B276" s="144" t="s">
        <v>192</v>
      </c>
      <c r="C276" s="144" t="s">
        <v>208</v>
      </c>
      <c r="D276" s="144" t="s">
        <v>193</v>
      </c>
      <c r="E276" s="144" t="s">
        <v>242</v>
      </c>
      <c r="F276" s="144" t="s">
        <v>204</v>
      </c>
      <c r="G276" s="177">
        <v>300000</v>
      </c>
      <c r="H276" s="177">
        <v>143200</v>
      </c>
      <c r="I276" s="150">
        <f t="shared" si="18"/>
        <v>0.47733333333333333</v>
      </c>
      <c r="J276" s="9"/>
      <c r="K276" s="152"/>
      <c r="L276" s="153"/>
      <c r="M276" s="154"/>
      <c r="N276" s="154"/>
      <c r="O276" s="70"/>
      <c r="P276" s="72"/>
      <c r="Q276" s="71"/>
    </row>
    <row r="277" spans="1:17" ht="34.5" customHeight="1" x14ac:dyDescent="0.2">
      <c r="A277" s="43" t="s">
        <v>122</v>
      </c>
      <c r="B277" s="132" t="s">
        <v>192</v>
      </c>
      <c r="C277" s="132" t="s">
        <v>208</v>
      </c>
      <c r="D277" s="132" t="s">
        <v>193</v>
      </c>
      <c r="E277" s="132" t="s">
        <v>242</v>
      </c>
      <c r="F277" s="132" t="s">
        <v>243</v>
      </c>
      <c r="G277" s="171">
        <v>300000</v>
      </c>
      <c r="H277" s="171">
        <v>143200</v>
      </c>
      <c r="I277" s="42">
        <f t="shared" si="18"/>
        <v>0.47733333333333333</v>
      </c>
      <c r="J277" s="9"/>
      <c r="K277" s="152"/>
      <c r="L277" s="153"/>
      <c r="M277" s="154"/>
      <c r="N277" s="154"/>
      <c r="O277" s="70"/>
      <c r="P277" s="72"/>
      <c r="Q277" s="71"/>
    </row>
    <row r="278" spans="1:17" ht="35.1" customHeight="1" x14ac:dyDescent="0.2">
      <c r="A278" s="43" t="s">
        <v>50</v>
      </c>
      <c r="B278" s="132" t="s">
        <v>192</v>
      </c>
      <c r="C278" s="132" t="s">
        <v>208</v>
      </c>
      <c r="D278" s="132" t="s">
        <v>193</v>
      </c>
      <c r="E278" s="132" t="s">
        <v>242</v>
      </c>
      <c r="F278" s="132" t="s">
        <v>197</v>
      </c>
      <c r="G278" s="171">
        <v>4310700</v>
      </c>
      <c r="H278" s="171">
        <v>2067632.24</v>
      </c>
      <c r="I278" s="42">
        <f t="shared" si="18"/>
        <v>0.47965115642471062</v>
      </c>
      <c r="J278" s="9"/>
      <c r="K278" s="152"/>
      <c r="L278" s="153"/>
      <c r="M278" s="154"/>
      <c r="N278" s="154"/>
      <c r="O278" s="70"/>
      <c r="P278" s="72"/>
      <c r="Q278" s="71"/>
    </row>
    <row r="279" spans="1:17" ht="35.1" customHeight="1" x14ac:dyDescent="0.2">
      <c r="A279" s="43" t="s">
        <v>51</v>
      </c>
      <c r="B279" s="132" t="s">
        <v>192</v>
      </c>
      <c r="C279" s="132" t="s">
        <v>208</v>
      </c>
      <c r="D279" s="132" t="s">
        <v>193</v>
      </c>
      <c r="E279" s="132" t="s">
        <v>242</v>
      </c>
      <c r="F279" s="132" t="s">
        <v>198</v>
      </c>
      <c r="G279" s="171">
        <v>4310700</v>
      </c>
      <c r="H279" s="171">
        <v>2067632.24</v>
      </c>
      <c r="I279" s="42">
        <f t="shared" si="18"/>
        <v>0.47965115642471062</v>
      </c>
      <c r="J279" s="9"/>
      <c r="K279" s="152"/>
      <c r="L279" s="153"/>
      <c r="M279" s="154"/>
      <c r="N279" s="154"/>
      <c r="O279" s="70"/>
      <c r="P279" s="72"/>
      <c r="Q279" s="71"/>
    </row>
    <row r="280" spans="1:17" ht="26.25" customHeight="1" x14ac:dyDescent="0.25">
      <c r="A280" s="43" t="s">
        <v>52</v>
      </c>
      <c r="B280" s="132" t="s">
        <v>192</v>
      </c>
      <c r="C280" s="132" t="s">
        <v>208</v>
      </c>
      <c r="D280" s="132" t="s">
        <v>193</v>
      </c>
      <c r="E280" s="132" t="s">
        <v>242</v>
      </c>
      <c r="F280" s="132">
        <v>244</v>
      </c>
      <c r="G280" s="171">
        <v>4310700</v>
      </c>
      <c r="H280" s="171">
        <v>2067632.24</v>
      </c>
      <c r="I280" s="42">
        <f t="shared" si="18"/>
        <v>0.47965115642471062</v>
      </c>
      <c r="J280" s="9"/>
      <c r="L280" s="69"/>
      <c r="M280" s="70"/>
      <c r="N280" s="70"/>
      <c r="O280" s="70"/>
      <c r="P280" s="70"/>
      <c r="Q280" s="71"/>
    </row>
    <row r="281" spans="1:17" ht="27" customHeight="1" thickBot="1" x14ac:dyDescent="0.3">
      <c r="A281" s="45" t="s">
        <v>112</v>
      </c>
      <c r="B281" s="145" t="s">
        <v>3</v>
      </c>
      <c r="C281" s="145"/>
      <c r="D281" s="145"/>
      <c r="E281" s="145"/>
      <c r="F281" s="145"/>
      <c r="G281" s="178">
        <v>-60859323.950000003</v>
      </c>
      <c r="H281" s="178">
        <v>48014648.020000003</v>
      </c>
      <c r="I281" s="151"/>
      <c r="L281" s="64"/>
      <c r="M281" s="65"/>
      <c r="N281" s="65"/>
      <c r="O281" s="65"/>
      <c r="P281" s="76"/>
      <c r="Q281" s="75"/>
    </row>
    <row r="282" spans="1:17" ht="34.5" customHeight="1" x14ac:dyDescent="0.25"/>
    <row r="283" spans="1:17" ht="57.75" customHeight="1" x14ac:dyDescent="0.25"/>
    <row r="284" spans="1:17" ht="27" customHeight="1" x14ac:dyDescent="0.25"/>
    <row r="285" spans="1:17" ht="28.5" customHeight="1" x14ac:dyDescent="0.25">
      <c r="L285" s="73"/>
      <c r="M285" s="73"/>
      <c r="N285" s="73"/>
      <c r="O285" s="59"/>
      <c r="P285" s="58"/>
      <c r="Q285" s="60"/>
    </row>
    <row r="288" spans="1:17" ht="27" customHeight="1" x14ac:dyDescent="0.25"/>
    <row r="289" ht="30" customHeight="1" x14ac:dyDescent="0.25"/>
  </sheetData>
  <mergeCells count="12">
    <mergeCell ref="K7:K9"/>
    <mergeCell ref="L7:L9"/>
    <mergeCell ref="M7:M9"/>
    <mergeCell ref="N7:N9"/>
    <mergeCell ref="G2:I2"/>
    <mergeCell ref="A5:I5"/>
    <mergeCell ref="G3:I3"/>
    <mergeCell ref="B7:F7"/>
    <mergeCell ref="A7:A8"/>
    <mergeCell ref="G7:G8"/>
    <mergeCell ref="H7:H8"/>
    <mergeCell ref="I7:I8"/>
  </mergeCells>
  <pageMargins left="0.39370078740157483" right="0.39370078740157483" top="0.39370078740157483" bottom="0.39370078740157483" header="0" footer="0"/>
  <pageSetup paperSize="9" scale="63" fitToHeight="13" orientation="portrait" r:id="rId1"/>
  <headerFoot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tabSelected="1" view="pageBreakPreview" zoomScaleNormal="100" zoomScaleSheetLayoutView="100" workbookViewId="0">
      <selection activeCell="C3" sqref="C3:E3"/>
    </sheetView>
  </sheetViews>
  <sheetFormatPr defaultRowHeight="15" x14ac:dyDescent="0.25"/>
  <cols>
    <col min="1" max="1" width="50.7109375" style="2" customWidth="1"/>
    <col min="2" max="2" width="27.28515625" style="2" customWidth="1"/>
    <col min="3" max="4" width="19.85546875" style="2" customWidth="1"/>
    <col min="5" max="5" width="15.7109375" style="2" customWidth="1"/>
    <col min="6" max="6" width="9.140625" style="2" customWidth="1"/>
    <col min="7" max="7" width="21" style="2" customWidth="1"/>
    <col min="8" max="8" width="14.140625" style="2" customWidth="1"/>
    <col min="9" max="9" width="22.7109375" style="2" customWidth="1"/>
    <col min="10" max="10" width="16.42578125" style="2" customWidth="1"/>
    <col min="11" max="11" width="13.5703125" style="2" customWidth="1"/>
    <col min="12" max="16384" width="9.140625" style="2"/>
  </cols>
  <sheetData>
    <row r="1" spans="1:12" x14ac:dyDescent="0.25">
      <c r="C1" s="7"/>
      <c r="D1" s="7"/>
      <c r="E1" s="10" t="s">
        <v>101</v>
      </c>
    </row>
    <row r="2" spans="1:12" ht="75" customHeight="1" x14ac:dyDescent="0.25">
      <c r="C2" s="179" t="s">
        <v>374</v>
      </c>
      <c r="D2" s="179"/>
      <c r="E2" s="179"/>
    </row>
    <row r="3" spans="1:12" ht="31.5" customHeight="1" x14ac:dyDescent="0.25">
      <c r="C3" s="179" t="s">
        <v>383</v>
      </c>
      <c r="D3" s="179"/>
      <c r="E3" s="179"/>
    </row>
    <row r="4" spans="1:12" x14ac:dyDescent="0.25">
      <c r="C4" s="179"/>
      <c r="D4" s="179"/>
      <c r="E4" s="179"/>
    </row>
    <row r="6" spans="1:12" ht="58.5" customHeight="1" x14ac:dyDescent="0.25">
      <c r="A6" s="180" t="s">
        <v>377</v>
      </c>
      <c r="B6" s="180"/>
      <c r="C6" s="180"/>
      <c r="D6" s="180"/>
      <c r="E6" s="180"/>
    </row>
    <row r="8" spans="1:12" ht="12" customHeight="1" thickBot="1" x14ac:dyDescent="0.3">
      <c r="A8" s="19"/>
      <c r="B8" s="20"/>
      <c r="C8" s="21"/>
      <c r="D8" s="22"/>
      <c r="E8" s="23"/>
      <c r="F8" s="4"/>
    </row>
    <row r="9" spans="1:12" ht="13.5" customHeight="1" x14ac:dyDescent="0.25">
      <c r="A9" s="188" t="s">
        <v>0</v>
      </c>
      <c r="B9" s="191" t="s">
        <v>72</v>
      </c>
      <c r="C9" s="191" t="s">
        <v>113</v>
      </c>
      <c r="D9" s="191" t="s">
        <v>114</v>
      </c>
      <c r="E9" s="194" t="s">
        <v>118</v>
      </c>
      <c r="F9" s="4"/>
    </row>
    <row r="10" spans="1:12" ht="12" customHeight="1" x14ac:dyDescent="0.25">
      <c r="A10" s="189"/>
      <c r="B10" s="192"/>
      <c r="C10" s="192"/>
      <c r="D10" s="192"/>
      <c r="E10" s="195"/>
      <c r="F10" s="4"/>
    </row>
    <row r="11" spans="1:12" ht="12" customHeight="1" x14ac:dyDescent="0.25">
      <c r="A11" s="189"/>
      <c r="B11" s="192"/>
      <c r="C11" s="192"/>
      <c r="D11" s="192"/>
      <c r="E11" s="195"/>
      <c r="F11" s="4"/>
    </row>
    <row r="12" spans="1:12" ht="11.25" customHeight="1" thickBot="1" x14ac:dyDescent="0.3">
      <c r="A12" s="190"/>
      <c r="B12" s="193"/>
      <c r="C12" s="193"/>
      <c r="D12" s="193"/>
      <c r="E12" s="196"/>
      <c r="F12" s="4"/>
    </row>
    <row r="13" spans="1:12" ht="18" customHeight="1" x14ac:dyDescent="0.25">
      <c r="A13" s="97" t="s">
        <v>73</v>
      </c>
      <c r="B13" s="98" t="s">
        <v>3</v>
      </c>
      <c r="C13" s="99">
        <v>60859323.950000003</v>
      </c>
      <c r="D13" s="99">
        <v>48014648.020000003</v>
      </c>
      <c r="E13" s="100">
        <f>D13/C13</f>
        <v>0.78894481410025585</v>
      </c>
      <c r="F13" s="4"/>
      <c r="G13" s="86"/>
      <c r="H13" s="87"/>
      <c r="I13" s="88"/>
      <c r="J13" s="89"/>
      <c r="K13" s="89"/>
      <c r="L13" s="90"/>
    </row>
    <row r="14" spans="1:12" ht="12" customHeight="1" x14ac:dyDescent="0.25">
      <c r="A14" s="101" t="s">
        <v>4</v>
      </c>
      <c r="B14" s="102"/>
      <c r="C14" s="103"/>
      <c r="D14" s="103"/>
      <c r="E14" s="29"/>
      <c r="F14" s="4"/>
      <c r="G14" s="91"/>
      <c r="H14" s="78"/>
      <c r="I14" s="79"/>
      <c r="J14" s="92"/>
      <c r="K14" s="92"/>
      <c r="L14" s="93"/>
    </row>
    <row r="15" spans="1:12" ht="18" customHeight="1" x14ac:dyDescent="0.25">
      <c r="A15" s="104" t="s">
        <v>74</v>
      </c>
      <c r="B15" s="102" t="s">
        <v>3</v>
      </c>
      <c r="C15" s="105" t="s">
        <v>102</v>
      </c>
      <c r="D15" s="105" t="s">
        <v>102</v>
      </c>
      <c r="E15" s="29"/>
      <c r="F15" s="4"/>
      <c r="G15" s="94"/>
      <c r="H15" s="78"/>
      <c r="I15" s="79"/>
      <c r="J15" s="80"/>
      <c r="K15" s="80"/>
      <c r="L15" s="84"/>
    </row>
    <row r="16" spans="1:12" ht="12" customHeight="1" x14ac:dyDescent="0.25">
      <c r="A16" s="106" t="s">
        <v>75</v>
      </c>
      <c r="B16" s="102"/>
      <c r="C16" s="103"/>
      <c r="D16" s="103"/>
      <c r="E16" s="29"/>
      <c r="F16" s="4"/>
      <c r="G16" s="95"/>
      <c r="H16" s="78"/>
      <c r="I16" s="79"/>
      <c r="J16" s="92"/>
      <c r="K16" s="92"/>
      <c r="L16" s="93"/>
    </row>
    <row r="17" spans="1:12" x14ac:dyDescent="0.25">
      <c r="A17" s="107" t="s">
        <v>76</v>
      </c>
      <c r="B17" s="102" t="s">
        <v>3</v>
      </c>
      <c r="C17" s="105" t="s">
        <v>102</v>
      </c>
      <c r="D17" s="105" t="s">
        <v>102</v>
      </c>
      <c r="E17" s="29"/>
      <c r="F17" s="4"/>
      <c r="G17" s="77"/>
      <c r="H17" s="78"/>
      <c r="I17" s="79"/>
      <c r="J17" s="80"/>
      <c r="K17" s="80"/>
      <c r="L17" s="84"/>
    </row>
    <row r="18" spans="1:12" x14ac:dyDescent="0.25">
      <c r="A18" s="108" t="s">
        <v>75</v>
      </c>
      <c r="B18" s="102"/>
      <c r="C18" s="103" t="s">
        <v>185</v>
      </c>
      <c r="D18" s="103"/>
      <c r="E18" s="29"/>
      <c r="F18" s="4"/>
      <c r="G18" s="96"/>
      <c r="H18" s="78"/>
      <c r="I18" s="79"/>
      <c r="J18" s="92"/>
      <c r="K18" s="92"/>
      <c r="L18" s="93"/>
    </row>
    <row r="19" spans="1:12" x14ac:dyDescent="0.25">
      <c r="A19" s="109" t="s">
        <v>77</v>
      </c>
      <c r="B19" s="102"/>
      <c r="C19" s="105">
        <v>60859323.950000003</v>
      </c>
      <c r="D19" s="105">
        <v>48014648.020000003</v>
      </c>
      <c r="E19" s="31">
        <f t="shared" ref="E19:E30" si="0">D19/C19</f>
        <v>0.78894481410025585</v>
      </c>
      <c r="F19" s="4"/>
      <c r="G19" s="83"/>
      <c r="H19" s="78"/>
      <c r="I19" s="79"/>
      <c r="J19" s="80"/>
      <c r="K19" s="80"/>
      <c r="L19" s="84"/>
    </row>
    <row r="20" spans="1:12" ht="25.5" customHeight="1" x14ac:dyDescent="0.25">
      <c r="A20" s="110" t="s">
        <v>119</v>
      </c>
      <c r="B20" s="102" t="s">
        <v>78</v>
      </c>
      <c r="C20" s="105">
        <v>60859323.950000003</v>
      </c>
      <c r="D20" s="105">
        <v>48014648.020000003</v>
      </c>
      <c r="E20" s="31">
        <f t="shared" si="0"/>
        <v>0.78894481410025585</v>
      </c>
      <c r="F20" s="4"/>
      <c r="G20" s="85"/>
      <c r="H20" s="78"/>
      <c r="I20" s="79"/>
      <c r="J20" s="80"/>
      <c r="K20" s="80"/>
      <c r="L20" s="84"/>
    </row>
    <row r="21" spans="1:12" ht="12.95" customHeight="1" x14ac:dyDescent="0.25">
      <c r="A21" s="107" t="s">
        <v>79</v>
      </c>
      <c r="B21" s="102"/>
      <c r="C21" s="105">
        <v>463795058.19</v>
      </c>
      <c r="D21" s="105">
        <v>126642630.75</v>
      </c>
      <c r="E21" s="31">
        <f t="shared" si="0"/>
        <v>0.27305730950267931</v>
      </c>
      <c r="F21" s="4"/>
      <c r="G21" s="77"/>
      <c r="H21" s="78"/>
      <c r="I21" s="79"/>
      <c r="J21" s="80"/>
      <c r="K21" s="80"/>
      <c r="L21" s="81"/>
    </row>
    <row r="22" spans="1:12" ht="14.1" customHeight="1" x14ac:dyDescent="0.25">
      <c r="A22" s="38" t="s">
        <v>80</v>
      </c>
      <c r="B22" s="102" t="s">
        <v>81</v>
      </c>
      <c r="C22" s="105">
        <v>463795058.19</v>
      </c>
      <c r="D22" s="105">
        <v>126642630.75</v>
      </c>
      <c r="E22" s="31">
        <f t="shared" si="0"/>
        <v>0.27305730950267931</v>
      </c>
      <c r="F22" s="4"/>
      <c r="G22" s="55"/>
      <c r="H22" s="78"/>
      <c r="I22" s="79"/>
      <c r="J22" s="80"/>
      <c r="K22" s="80"/>
      <c r="L22" s="81"/>
    </row>
    <row r="23" spans="1:12" x14ac:dyDescent="0.25">
      <c r="A23" s="38" t="s">
        <v>82</v>
      </c>
      <c r="B23" s="102" t="s">
        <v>83</v>
      </c>
      <c r="C23" s="105">
        <v>463795058.19</v>
      </c>
      <c r="D23" s="105">
        <v>126642630.75</v>
      </c>
      <c r="E23" s="31">
        <f t="shared" si="0"/>
        <v>0.27305730950267931</v>
      </c>
      <c r="F23" s="4"/>
      <c r="G23" s="55"/>
      <c r="H23" s="78"/>
      <c r="I23" s="79"/>
      <c r="J23" s="80"/>
      <c r="K23" s="80"/>
      <c r="L23" s="81"/>
    </row>
    <row r="24" spans="1:12" ht="14.1" customHeight="1" x14ac:dyDescent="0.25">
      <c r="A24" s="38" t="s">
        <v>84</v>
      </c>
      <c r="B24" s="102" t="s">
        <v>85</v>
      </c>
      <c r="C24" s="105">
        <v>463795058.19</v>
      </c>
      <c r="D24" s="105">
        <v>126642630.75</v>
      </c>
      <c r="E24" s="31">
        <f t="shared" si="0"/>
        <v>0.27305730950267931</v>
      </c>
      <c r="F24" s="4"/>
      <c r="G24" s="55"/>
      <c r="H24" s="78"/>
      <c r="I24" s="79"/>
      <c r="J24" s="80"/>
      <c r="K24" s="80"/>
      <c r="L24" s="81"/>
    </row>
    <row r="25" spans="1:12" ht="28.5" customHeight="1" x14ac:dyDescent="0.25">
      <c r="A25" s="38" t="s">
        <v>86</v>
      </c>
      <c r="B25" s="102" t="s">
        <v>87</v>
      </c>
      <c r="C25" s="105">
        <v>463795058.19</v>
      </c>
      <c r="D25" s="105">
        <v>126642630.75</v>
      </c>
      <c r="E25" s="31">
        <f t="shared" si="0"/>
        <v>0.27305730950267931</v>
      </c>
      <c r="F25" s="4"/>
      <c r="G25" s="55"/>
      <c r="H25" s="78"/>
      <c r="I25" s="79"/>
      <c r="J25" s="80"/>
      <c r="K25" s="80"/>
      <c r="L25" s="81"/>
    </row>
    <row r="26" spans="1:12" x14ac:dyDescent="0.25">
      <c r="A26" s="107" t="s">
        <v>88</v>
      </c>
      <c r="B26" s="102"/>
      <c r="C26" s="105">
        <v>524654382.13999999</v>
      </c>
      <c r="D26" s="105">
        <v>78627982.730000004</v>
      </c>
      <c r="E26" s="31">
        <f t="shared" si="0"/>
        <v>0.14986624605952253</v>
      </c>
      <c r="F26" s="4"/>
      <c r="G26" s="77"/>
      <c r="H26" s="78"/>
      <c r="I26" s="79"/>
      <c r="J26" s="80"/>
      <c r="K26" s="80"/>
      <c r="L26" s="81"/>
    </row>
    <row r="27" spans="1:12" x14ac:dyDescent="0.25">
      <c r="A27" s="38" t="s">
        <v>89</v>
      </c>
      <c r="B27" s="111" t="s">
        <v>90</v>
      </c>
      <c r="C27" s="105">
        <v>524654382.13999999</v>
      </c>
      <c r="D27" s="105">
        <v>78627982.730000004</v>
      </c>
      <c r="E27" s="31">
        <f t="shared" si="0"/>
        <v>0.14986624605952253</v>
      </c>
      <c r="F27" s="4"/>
      <c r="G27" s="55"/>
      <c r="H27" s="78"/>
      <c r="I27" s="82"/>
      <c r="J27" s="80"/>
      <c r="K27" s="80"/>
      <c r="L27" s="81"/>
    </row>
    <row r="28" spans="1:12" x14ac:dyDescent="0.25">
      <c r="A28" s="38" t="s">
        <v>91</v>
      </c>
      <c r="B28" s="111" t="s">
        <v>92</v>
      </c>
      <c r="C28" s="105">
        <v>524654382.13999999</v>
      </c>
      <c r="D28" s="105">
        <v>78627982.730000004</v>
      </c>
      <c r="E28" s="31">
        <f t="shared" si="0"/>
        <v>0.14986624605952253</v>
      </c>
      <c r="F28" s="4"/>
      <c r="G28" s="55"/>
      <c r="H28" s="78"/>
      <c r="I28" s="82"/>
      <c r="J28" s="80"/>
      <c r="K28" s="80"/>
      <c r="L28" s="81"/>
    </row>
    <row r="29" spans="1:12" ht="14.1" customHeight="1" x14ac:dyDescent="0.25">
      <c r="A29" s="38" t="s">
        <v>93</v>
      </c>
      <c r="B29" s="111" t="s">
        <v>94</v>
      </c>
      <c r="C29" s="105">
        <v>524654382.13999999</v>
      </c>
      <c r="D29" s="105">
        <v>78627982.730000004</v>
      </c>
      <c r="E29" s="31">
        <f t="shared" si="0"/>
        <v>0.14986624605952253</v>
      </c>
      <c r="F29" s="4"/>
      <c r="G29" s="55"/>
      <c r="H29" s="78"/>
      <c r="I29" s="82"/>
      <c r="J29" s="80"/>
      <c r="K29" s="80"/>
      <c r="L29" s="81"/>
    </row>
    <row r="30" spans="1:12" ht="26.25" thickBot="1" x14ac:dyDescent="0.3">
      <c r="A30" s="112" t="s">
        <v>95</v>
      </c>
      <c r="B30" s="113" t="s">
        <v>96</v>
      </c>
      <c r="C30" s="114">
        <v>524654382.13999999</v>
      </c>
      <c r="D30" s="114">
        <v>78627982.730000004</v>
      </c>
      <c r="E30" s="115">
        <f t="shared" si="0"/>
        <v>0.14986624605952253</v>
      </c>
      <c r="F30" s="4"/>
      <c r="G30" s="55"/>
      <c r="H30" s="78"/>
      <c r="I30" s="82"/>
      <c r="J30" s="80"/>
      <c r="K30" s="80"/>
      <c r="L30" s="81"/>
    </row>
    <row r="31" spans="1:12" ht="10.5" customHeight="1" x14ac:dyDescent="0.25">
      <c r="A31" s="24"/>
      <c r="B31" s="25"/>
      <c r="C31" s="26"/>
      <c r="D31" s="27"/>
      <c r="E31" s="27"/>
      <c r="F31" s="4"/>
      <c r="G31" s="9"/>
      <c r="H31" s="9"/>
      <c r="I31" s="9"/>
      <c r="J31" s="9"/>
      <c r="K31" s="9"/>
      <c r="L31" s="9"/>
    </row>
    <row r="32" spans="1:12" x14ac:dyDescent="0.25">
      <c r="A32" s="14"/>
      <c r="B32" s="14"/>
      <c r="C32" s="15"/>
      <c r="D32" s="16"/>
      <c r="E32" s="16"/>
      <c r="F32" s="4"/>
    </row>
    <row r="33" spans="1:6" hidden="1" x14ac:dyDescent="0.25">
      <c r="A33" s="17" t="s">
        <v>97</v>
      </c>
      <c r="B33" s="17"/>
      <c r="C33" s="17"/>
      <c r="D33" s="17"/>
      <c r="E33" s="17"/>
      <c r="F33" s="4"/>
    </row>
    <row r="34" spans="1:6" hidden="1" x14ac:dyDescent="0.25">
      <c r="A34" s="187" t="s">
        <v>97</v>
      </c>
      <c r="B34" s="187"/>
      <c r="C34" s="187"/>
      <c r="D34" s="187"/>
      <c r="E34" s="187"/>
      <c r="F34" s="4"/>
    </row>
    <row r="35" spans="1:6" hidden="1" x14ac:dyDescent="0.25">
      <c r="A35" s="18" t="s">
        <v>97</v>
      </c>
      <c r="B35" s="18"/>
      <c r="C35" s="18"/>
      <c r="D35" s="18"/>
      <c r="E35" s="18"/>
      <c r="F35" s="4"/>
    </row>
  </sheetData>
  <mergeCells count="10">
    <mergeCell ref="C2:E2"/>
    <mergeCell ref="A6:E6"/>
    <mergeCell ref="A34:E34"/>
    <mergeCell ref="A9:A12"/>
    <mergeCell ref="B9:B12"/>
    <mergeCell ref="C9:C12"/>
    <mergeCell ref="D9:D12"/>
    <mergeCell ref="E9:E12"/>
    <mergeCell ref="C3:E3"/>
    <mergeCell ref="C4:E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4149B0-95C3-440F-B8E0-337BE3D60E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user</cp:lastModifiedBy>
  <cp:lastPrinted>2024-08-13T04:38:31Z</cp:lastPrinted>
  <dcterms:created xsi:type="dcterms:W3CDTF">2021-04-08T05:56:28Z</dcterms:created>
  <dcterms:modified xsi:type="dcterms:W3CDTF">2024-08-13T04:40:31Z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SV_0503117M_20160101_1337.xlsx</vt:lpwstr>
  </property>
  <property fmtid="{D5CDD505-2E9C-101B-9397-08002B2CF9AE}" pid="3" name="Название отчета">
    <vt:lpwstr>SV_0503117M_20160101_1337.xlsx</vt:lpwstr>
  </property>
  <property fmtid="{D5CDD505-2E9C-101B-9397-08002B2CF9AE}" pid="4" name="Версия клиента">
    <vt:lpwstr>19.2.3.32350</vt:lpwstr>
  </property>
  <property fmtid="{D5CDD505-2E9C-101B-9397-08002B2CF9AE}" pid="5" name="Версия базы">
    <vt:lpwstr>19.2.0.218629057</vt:lpwstr>
  </property>
  <property fmtid="{D5CDD505-2E9C-101B-9397-08002B2CF9AE}" pid="6" name="Тип сервера">
    <vt:lpwstr>MSSQL</vt:lpwstr>
  </property>
  <property fmtid="{D5CDD505-2E9C-101B-9397-08002B2CF9AE}" pid="7" name="Сервер">
    <vt:lpwstr>novsqlprimesvod\novsqlprimesvod</vt:lpwstr>
  </property>
  <property fmtid="{D5CDD505-2E9C-101B-9397-08002B2CF9AE}" pid="8" name="База">
    <vt:lpwstr>novsvod</vt:lpwstr>
  </property>
  <property fmtid="{D5CDD505-2E9C-101B-9397-08002B2CF9AE}" pid="9" name="Пользователь">
    <vt:lpwstr>201610200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